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G_STAT_prive\JDeroyon\etude micro US\"/>
    </mc:Choice>
  </mc:AlternateContent>
  <bookViews>
    <workbookView xWindow="0" yWindow="0" windowWidth="25200" windowHeight="11250" tabRatio="787"/>
  </bookViews>
  <sheets>
    <sheet name="Figure 1" sheetId="25" r:id="rId1"/>
    <sheet name="donnees Figure 1" sheetId="3" r:id="rId2"/>
    <sheet name="Figure 2" sheetId="4" r:id="rId3"/>
    <sheet name="Figure 3" sheetId="26" r:id="rId4"/>
    <sheet name="donnees Figure 3" sheetId="6" r:id="rId5"/>
    <sheet name="Figure 4" sheetId="7" r:id="rId6"/>
    <sheet name="donnees figure 4" sheetId="8" r:id="rId7"/>
    <sheet name="Figure 5" sheetId="9" r:id="rId8"/>
    <sheet name="données figure 5" sheetId="10" r:id="rId9"/>
    <sheet name="Figure 6" sheetId="13" r:id="rId10"/>
    <sheet name="donnees figure 6" sheetId="14" r:id="rId11"/>
    <sheet name="donnees figures 7 et 17" sheetId="17" r:id="rId12"/>
    <sheet name="Figure 7" sheetId="27" r:id="rId13"/>
    <sheet name="Figure 8" sheetId="18" r:id="rId14"/>
    <sheet name="donnees figure 8" sheetId="19" r:id="rId15"/>
    <sheet name="Figure 9" sheetId="20" r:id="rId16"/>
    <sheet name="Figure 10" sheetId="21" r:id="rId17"/>
    <sheet name="Figures 11 et 12" sheetId="11" r:id="rId18"/>
    <sheet name="Annexe 1" sheetId="22" r:id="rId19"/>
    <sheet name="Annexe 2" sheetId="23" r:id="rId20"/>
    <sheet name="Annexe 3" sheetId="24" r:id="rId21"/>
    <sheet name="Annexe 4" sheetId="12" r:id="rId22"/>
    <sheet name="Annexe 5" sheetId="15" r:id="rId2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4" l="1"/>
  <c r="I22" i="17" l="1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M34" i="14" l="1"/>
  <c r="O33" i="14"/>
  <c r="L33" i="14"/>
  <c r="O32" i="14"/>
  <c r="L32" i="14"/>
  <c r="O31" i="14"/>
  <c r="M31" i="14"/>
  <c r="N31" i="14" s="1"/>
  <c r="L31" i="14"/>
  <c r="O30" i="14"/>
  <c r="M30" i="14"/>
  <c r="N30" i="14" s="1"/>
  <c r="L30" i="14"/>
  <c r="O29" i="14"/>
  <c r="N29" i="14"/>
  <c r="M29" i="14"/>
  <c r="L29" i="14"/>
  <c r="O28" i="14"/>
  <c r="M28" i="14"/>
  <c r="N28" i="14" s="1"/>
  <c r="L28" i="14"/>
  <c r="O27" i="14"/>
  <c r="M27" i="14"/>
  <c r="N27" i="14" s="1"/>
  <c r="L27" i="14"/>
  <c r="O26" i="14"/>
  <c r="N26" i="14"/>
  <c r="M26" i="14"/>
  <c r="L26" i="14"/>
  <c r="O25" i="14"/>
  <c r="M25" i="14"/>
  <c r="N25" i="14" s="1"/>
  <c r="L25" i="14"/>
  <c r="O24" i="14"/>
  <c r="M24" i="14"/>
  <c r="N24" i="14" s="1"/>
  <c r="L24" i="14"/>
  <c r="O23" i="14"/>
  <c r="M23" i="14"/>
  <c r="L23" i="14"/>
  <c r="O22" i="14"/>
  <c r="L22" i="14"/>
  <c r="O21" i="14"/>
  <c r="L21" i="14"/>
  <c r="O20" i="14"/>
  <c r="L20" i="14"/>
  <c r="O19" i="14"/>
  <c r="L19" i="14"/>
  <c r="O18" i="14"/>
  <c r="L18" i="14"/>
  <c r="O17" i="14"/>
  <c r="L17" i="14"/>
  <c r="O16" i="14"/>
  <c r="N14" i="14" l="1"/>
  <c r="S34" i="10" l="1"/>
  <c r="U33" i="10"/>
  <c r="R33" i="10"/>
  <c r="H33" i="10"/>
  <c r="G33" i="10"/>
  <c r="U32" i="10"/>
  <c r="R32" i="10"/>
  <c r="H32" i="10"/>
  <c r="G32" i="10"/>
  <c r="U31" i="10"/>
  <c r="S31" i="10"/>
  <c r="T31" i="10" s="1"/>
  <c r="R31" i="10"/>
  <c r="H31" i="10"/>
  <c r="G31" i="10"/>
  <c r="U30" i="10"/>
  <c r="S30" i="10"/>
  <c r="T30" i="10" s="1"/>
  <c r="R30" i="10"/>
  <c r="H30" i="10"/>
  <c r="G30" i="10"/>
  <c r="U29" i="10"/>
  <c r="S29" i="10"/>
  <c r="R29" i="10"/>
  <c r="T29" i="10" s="1"/>
  <c r="H29" i="10"/>
  <c r="G29" i="10"/>
  <c r="U28" i="10"/>
  <c r="S28" i="10"/>
  <c r="T28" i="10" s="1"/>
  <c r="R28" i="10"/>
  <c r="H28" i="10"/>
  <c r="G28" i="10"/>
  <c r="U27" i="10"/>
  <c r="S27" i="10"/>
  <c r="R27" i="10"/>
  <c r="T27" i="10" s="1"/>
  <c r="H27" i="10"/>
  <c r="G27" i="10"/>
  <c r="U26" i="10"/>
  <c r="S26" i="10"/>
  <c r="T26" i="10" s="1"/>
  <c r="R26" i="10"/>
  <c r="H26" i="10"/>
  <c r="G26" i="10"/>
  <c r="U25" i="10"/>
  <c r="S25" i="10"/>
  <c r="R25" i="10"/>
  <c r="T25" i="10" s="1"/>
  <c r="H25" i="10"/>
  <c r="G25" i="10"/>
  <c r="U24" i="10"/>
  <c r="S24" i="10"/>
  <c r="T24" i="10" s="1"/>
  <c r="R24" i="10"/>
  <c r="H24" i="10"/>
  <c r="G24" i="10"/>
  <c r="U23" i="10"/>
  <c r="S23" i="10"/>
  <c r="R23" i="10"/>
  <c r="H23" i="10"/>
  <c r="G23" i="10"/>
  <c r="U22" i="10"/>
  <c r="R22" i="10"/>
  <c r="H22" i="10"/>
  <c r="G22" i="10"/>
  <c r="U21" i="10"/>
  <c r="R21" i="10"/>
  <c r="H21" i="10"/>
  <c r="G21" i="10"/>
  <c r="U20" i="10"/>
  <c r="R20" i="10"/>
  <c r="H20" i="10"/>
  <c r="G20" i="10"/>
  <c r="U19" i="10"/>
  <c r="R19" i="10"/>
  <c r="H19" i="10"/>
  <c r="G19" i="10"/>
  <c r="U18" i="10"/>
  <c r="R18" i="10"/>
  <c r="H18" i="10"/>
  <c r="G18" i="10"/>
  <c r="U17" i="10"/>
  <c r="R17" i="10"/>
  <c r="H17" i="10"/>
  <c r="G17" i="10"/>
  <c r="U16" i="10"/>
  <c r="R16" i="10"/>
  <c r="H16" i="10"/>
  <c r="G16" i="10"/>
  <c r="P8" i="10"/>
  <c r="O8" i="10"/>
  <c r="N8" i="10"/>
  <c r="T14" i="10" l="1"/>
  <c r="CY59" i="8" l="1"/>
  <c r="CX59" i="8"/>
  <c r="CW59" i="8"/>
  <c r="CV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BQ59" i="8"/>
  <c r="BP59" i="8"/>
  <c r="BO59" i="8"/>
  <c r="BN59" i="8"/>
  <c r="BM59" i="8"/>
  <c r="BL59" i="8"/>
  <c r="BK59" i="8"/>
  <c r="BJ59" i="8"/>
  <c r="BI59" i="8"/>
  <c r="BH59" i="8"/>
  <c r="BG59" i="8"/>
  <c r="BF59" i="8"/>
  <c r="BE59" i="8"/>
  <c r="BD59" i="8"/>
  <c r="BC59" i="8"/>
  <c r="BB59" i="8"/>
  <c r="BA59" i="8"/>
  <c r="AZ59" i="8"/>
  <c r="AY59" i="8"/>
  <c r="AX59" i="8"/>
  <c r="AW59" i="8"/>
  <c r="AV59" i="8"/>
  <c r="AU59" i="8"/>
  <c r="AT59" i="8"/>
  <c r="AS59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CY58" i="8"/>
  <c r="CX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AX58" i="8"/>
  <c r="AW58" i="8"/>
  <c r="AV58" i="8"/>
  <c r="AU58" i="8"/>
  <c r="AT58" i="8"/>
  <c r="AS58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CY57" i="8"/>
  <c r="CX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CY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AX56" i="8"/>
  <c r="AW56" i="8"/>
  <c r="AV56" i="8"/>
  <c r="AU56" i="8"/>
  <c r="AT56" i="8"/>
  <c r="AS56" i="8"/>
  <c r="AR56" i="8"/>
  <c r="AQ56" i="8"/>
  <c r="AP56" i="8"/>
  <c r="AO56" i="8"/>
  <c r="AN56" i="8"/>
  <c r="AM56" i="8"/>
  <c r="AL56" i="8"/>
  <c r="AK56" i="8"/>
  <c r="AJ56" i="8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CY55" i="8"/>
  <c r="CX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AX55" i="8"/>
  <c r="AW55" i="8"/>
  <c r="AV55" i="8"/>
  <c r="AU55" i="8"/>
  <c r="AT55" i="8"/>
  <c r="AS55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BU54" i="8"/>
  <c r="BT54" i="8"/>
  <c r="BS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AX54" i="8"/>
  <c r="AW54" i="8"/>
  <c r="AV54" i="8"/>
  <c r="AU54" i="8"/>
  <c r="AT54" i="8"/>
  <c r="AS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T54" i="8"/>
  <c r="S54" i="8"/>
  <c r="R54" i="8"/>
  <c r="Q54" i="8"/>
  <c r="P54" i="8"/>
  <c r="O54" i="8"/>
  <c r="N54" i="8"/>
  <c r="M54" i="8"/>
  <c r="B52" i="8" s="1"/>
  <c r="L54" i="8"/>
  <c r="K54" i="8"/>
  <c r="J54" i="8"/>
  <c r="I54" i="8"/>
  <c r="H54" i="8"/>
  <c r="G54" i="8"/>
  <c r="F54" i="8"/>
  <c r="E54" i="8"/>
  <c r="D54" i="8"/>
  <c r="C54" i="8"/>
  <c r="CY30" i="8"/>
  <c r="CX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CY28" i="8"/>
  <c r="CX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CY27" i="8"/>
  <c r="CX27" i="8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CY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CY25" i="8"/>
  <c r="CX25" i="8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CY15" i="8"/>
  <c r="CX15" i="8"/>
  <c r="CW15" i="8"/>
  <c r="CV15" i="8"/>
  <c r="CU15" i="8"/>
  <c r="CT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K14" i="6" l="1"/>
  <c r="J14" i="6"/>
  <c r="I14" i="6"/>
  <c r="H14" i="6"/>
  <c r="H12" i="6" s="1"/>
  <c r="G14" i="6"/>
  <c r="G8" i="6" s="1"/>
  <c r="F14" i="6"/>
  <c r="F12" i="6" s="1"/>
  <c r="E14" i="6"/>
  <c r="E11" i="6" s="1"/>
  <c r="D14" i="6"/>
  <c r="D12" i="6" s="1"/>
  <c r="C14" i="6"/>
  <c r="C11" i="6" s="1"/>
  <c r="K12" i="6"/>
  <c r="J12" i="6"/>
  <c r="I12" i="6"/>
  <c r="K11" i="6"/>
  <c r="J11" i="6"/>
  <c r="I11" i="6"/>
  <c r="H11" i="6"/>
  <c r="D11" i="6"/>
  <c r="K10" i="6"/>
  <c r="J10" i="6"/>
  <c r="I10" i="6"/>
  <c r="H10" i="6"/>
  <c r="E10" i="6"/>
  <c r="C10" i="6"/>
  <c r="K9" i="6"/>
  <c r="J9" i="6"/>
  <c r="I9" i="6"/>
  <c r="H9" i="6"/>
  <c r="E9" i="6"/>
  <c r="D9" i="6"/>
  <c r="C9" i="6"/>
  <c r="K8" i="6"/>
  <c r="J8" i="6"/>
  <c r="I8" i="6"/>
  <c r="H8" i="6"/>
  <c r="K7" i="6"/>
  <c r="J7" i="6"/>
  <c r="I7" i="6"/>
  <c r="H7" i="6"/>
  <c r="E7" i="6"/>
  <c r="D7" i="6"/>
  <c r="F7" i="6" l="1"/>
  <c r="F11" i="6"/>
  <c r="G7" i="6"/>
  <c r="D10" i="6"/>
  <c r="G11" i="6"/>
  <c r="G10" i="6"/>
  <c r="D8" i="6"/>
  <c r="G9" i="6"/>
  <c r="E8" i="6"/>
  <c r="E12" i="6"/>
  <c r="F10" i="6"/>
  <c r="C8" i="6"/>
  <c r="F9" i="6"/>
  <c r="C12" i="6"/>
  <c r="C7" i="6"/>
  <c r="F8" i="6"/>
  <c r="G12" i="6"/>
</calcChain>
</file>

<file path=xl/sharedStrings.xml><?xml version="1.0" encoding="utf-8"?>
<sst xmlns="http://schemas.openxmlformats.org/spreadsheetml/2006/main" count="540" uniqueCount="205">
  <si>
    <t>Histogramme dans l'étude</t>
  </si>
  <si>
    <t>MICRO</t>
  </si>
  <si>
    <t>PME</t>
  </si>
  <si>
    <t>ETI ou GE</t>
  </si>
  <si>
    <t>Ensemble des entreprises</t>
  </si>
  <si>
    <t>Entreprises</t>
  </si>
  <si>
    <t>Nombre d'entreprises</t>
  </si>
  <si>
    <t>Groupes</t>
  </si>
  <si>
    <t>Entreprises indépendantes</t>
  </si>
  <si>
    <t>Entreprises commerce</t>
  </si>
  <si>
    <t>Entreprises services</t>
  </si>
  <si>
    <t>Entreprises Industrie</t>
  </si>
  <si>
    <t>Tableau dans l'étude</t>
  </si>
  <si>
    <t>Categorie d'entreprise</t>
  </si>
  <si>
    <t>Micro</t>
  </si>
  <si>
    <t>ETI</t>
  </si>
  <si>
    <t>GE</t>
  </si>
  <si>
    <t>Chiffre d'affaires</t>
  </si>
  <si>
    <t>Chiffre d'affaires à l'export</t>
  </si>
  <si>
    <t>Valeur ajoutée</t>
  </si>
  <si>
    <t>Masse salariale</t>
  </si>
  <si>
    <t>Excédent brut d'exploitation</t>
  </si>
  <si>
    <t>Effectif salarié en ETP</t>
  </si>
  <si>
    <t>Graphe associé au tableau mis dans l'atude</t>
  </si>
  <si>
    <t>Figure 1</t>
  </si>
  <si>
    <t>Ensemble</t>
  </si>
  <si>
    <t>ETI et GE</t>
  </si>
  <si>
    <t>Industrie</t>
  </si>
  <si>
    <t>Commerce</t>
  </si>
  <si>
    <t>Services</t>
  </si>
  <si>
    <t>2. Deux pays</t>
  </si>
  <si>
    <t>3. Trois ou quatre pays</t>
  </si>
  <si>
    <t>4. Cinq à moins de dix pays</t>
  </si>
  <si>
    <t>5. Dix à moins de vingt pays</t>
  </si>
  <si>
    <t>6. Vingt pays et plus</t>
  </si>
  <si>
    <t>Ul inde</t>
  </si>
  <si>
    <t>1. Un pays</t>
  </si>
  <si>
    <t>Distribution des entreprises selon leur taux d'exposition</t>
  </si>
  <si>
    <t>par taille et organisation</t>
  </si>
  <si>
    <t>Ent. indépendantes</t>
  </si>
  <si>
    <t>Microentreprises</t>
  </si>
  <si>
    <t>input</t>
  </si>
  <si>
    <t>Vérification input</t>
  </si>
  <si>
    <t xml:space="preserve">Par des exports dans le CA : </t>
  </si>
  <si>
    <t>Croisement</t>
  </si>
  <si>
    <t>par organisation</t>
  </si>
  <si>
    <t>taille</t>
  </si>
  <si>
    <t>secteurs</t>
  </si>
  <si>
    <t>histogramme associé dans l'étude</t>
  </si>
  <si>
    <t>ratio cité dans l'étude</t>
  </si>
  <si>
    <t>figure 3</t>
  </si>
  <si>
    <t>Ratio</t>
  </si>
  <si>
    <t>X US 2022 / CA 2022</t>
  </si>
  <si>
    <t>% CA industrie</t>
  </si>
  <si>
    <t>contribution ratio industrie</t>
  </si>
  <si>
    <t>% CA</t>
  </si>
  <si>
    <t>X tot 22 / CA 22</t>
  </si>
  <si>
    <t>X us 22 / X tot 22</t>
  </si>
  <si>
    <t>caract</t>
  </si>
  <si>
    <t>X_us_22</t>
  </si>
  <si>
    <t>X_tot_22</t>
  </si>
  <si>
    <t>CA_22</t>
  </si>
  <si>
    <t>Groupe</t>
  </si>
  <si>
    <t>UL inde</t>
  </si>
  <si>
    <t>dont :</t>
  </si>
  <si>
    <t>Industries alimentaires</t>
  </si>
  <si>
    <t>Fabrication de boisson</t>
  </si>
  <si>
    <t>Boissons</t>
  </si>
  <si>
    <t>Industrie du cuir</t>
  </si>
  <si>
    <t>Industrie chimique</t>
  </si>
  <si>
    <t>Industrie pharmaceutique</t>
  </si>
  <si>
    <t>Fabrication de produits informatiques, electroniques...</t>
  </si>
  <si>
    <t>équipements électroniques…</t>
  </si>
  <si>
    <t>Fabrication de machines et équipements</t>
  </si>
  <si>
    <t>Machines…</t>
  </si>
  <si>
    <t>Fabrication de matériel de transport hors automobile</t>
  </si>
  <si>
    <t>Matériel de transport</t>
  </si>
  <si>
    <t>Douanes 2024 
hors entreprises étrangères</t>
  </si>
  <si>
    <t>Total Siren atypiques</t>
  </si>
  <si>
    <t>Entreprises étrangères enregistrées au répertoire 
(catégorie juridique 3220)</t>
  </si>
  <si>
    <t>Siren absents
entreprises étrangères non enregistrées 
(Siren conventionnels)</t>
  </si>
  <si>
    <t>Douanes 2024</t>
  </si>
  <si>
    <t>Solde</t>
  </si>
  <si>
    <t>Nombre</t>
  </si>
  <si>
    <t>Montants en Mds €</t>
  </si>
  <si>
    <t>Champ de l'étude</t>
  </si>
  <si>
    <t>Exclusion : moins de 1 000 €</t>
  </si>
  <si>
    <t>Filiales de groupes</t>
  </si>
  <si>
    <t>Passage en entreprise</t>
  </si>
  <si>
    <t>Appariement Fare 2022</t>
  </si>
  <si>
    <t>Cessions en 2024</t>
  </si>
  <si>
    <t>Créations en 2023 ou 2024</t>
  </si>
  <si>
    <t>Non marchand</t>
  </si>
  <si>
    <t>Agriculture - pêche</t>
  </si>
  <si>
    <t>dont</t>
  </si>
  <si>
    <t>Pertes</t>
  </si>
  <si>
    <t>Appariement Sirene 2024</t>
  </si>
  <si>
    <t>Pertes : Siren absents, 
entreprises étrangères non enregistrées 
(Siren conventionnels)</t>
  </si>
  <si>
    <t>Tableau en annexe</t>
  </si>
  <si>
    <t>Moyenne</t>
  </si>
  <si>
    <t>Premier 
quartile</t>
  </si>
  <si>
    <t>Médiane</t>
  </si>
  <si>
    <t>Troisième
 quartile</t>
  </si>
  <si>
    <t>Premier quartile</t>
  </si>
  <si>
    <t>Troisième quartile</t>
  </si>
  <si>
    <t>Organisation :</t>
  </si>
  <si>
    <t/>
  </si>
  <si>
    <t>Grandes entreprises</t>
  </si>
  <si>
    <t>Principaux secteurs :</t>
  </si>
  <si>
    <t>Fabrication de produits informatiques,
 electroniques...</t>
  </si>
  <si>
    <t>Fabrication de materiel de transport
 hors automobile</t>
  </si>
  <si>
    <t>Fabrication de materiel de transport hors automobile</t>
  </si>
  <si>
    <t>Fabrication de boissons</t>
  </si>
  <si>
    <t>Produits informatiques, electroniques…</t>
  </si>
  <si>
    <t>Machines  et équipements</t>
  </si>
  <si>
    <t>Matériel de transport hors automobile</t>
  </si>
  <si>
    <t>Inter quartile</t>
  </si>
  <si>
    <t>X US / CA</t>
  </si>
  <si>
    <t>Tx marge</t>
  </si>
  <si>
    <t>Baisse du 
taux de marge, en points</t>
  </si>
  <si>
    <t>Fabrication de machines 
et équipements</t>
  </si>
  <si>
    <t>Fabrication de materiel 
de transport hors automobile</t>
  </si>
  <si>
    <t>Taux 
de marge</t>
  </si>
  <si>
    <t xml:space="preserve"> - </t>
  </si>
  <si>
    <t>Tableau en annexe de l'étude</t>
  </si>
  <si>
    <t>Catégorie d'entreprise :</t>
  </si>
  <si>
    <t>Nombre exportateurs et montants X us 2024 par catégories</t>
  </si>
  <si>
    <t>inséré dans l'étude en annexe</t>
  </si>
  <si>
    <t>Nombre 
d'entreprises</t>
  </si>
  <si>
    <t xml:space="preserve">Groupes </t>
  </si>
  <si>
    <t>Secteur d'activité :</t>
  </si>
  <si>
    <t>Dont :</t>
  </si>
  <si>
    <t>Fabrication de matériels 
de transport hors automobile</t>
  </si>
  <si>
    <t>Distribution taux de marge, 2022</t>
  </si>
  <si>
    <t>Distribution part des exportations vers les Etats-Unis dans le chiffre d'affaires</t>
  </si>
  <si>
    <t>données 2022</t>
  </si>
  <si>
    <t>figure 5</t>
  </si>
  <si>
    <t>*hors entreprises à VA négative</t>
  </si>
  <si>
    <t>Entreprises étrangères enregistrées au répertoire  (catégorie juridique 3220)</t>
  </si>
  <si>
    <t>Fabrication de produits informatiques, électroniques...</t>
  </si>
  <si>
    <t>Fabrication de produits 
informatiques, électroniques…</t>
  </si>
  <si>
    <t>Principaux Secteurs :</t>
  </si>
  <si>
    <t xml:space="preserve">Nombre : 14 671    </t>
  </si>
  <si>
    <t xml:space="preserve">Nombre : 5 766    </t>
  </si>
  <si>
    <t xml:space="preserve">Nombre : 8 905    </t>
  </si>
  <si>
    <t xml:space="preserve">Nombre : 5 634    </t>
  </si>
  <si>
    <t xml:space="preserve">Nombre : 6 207    </t>
  </si>
  <si>
    <t xml:space="preserve">Nombre : 2 713    </t>
  </si>
  <si>
    <t>Entreprises Indépendantes</t>
  </si>
  <si>
    <t xml:space="preserve">Ensemble    </t>
  </si>
  <si>
    <t xml:space="preserve">Groupes    </t>
  </si>
  <si>
    <t xml:space="preserve">Entreprises Indépendantes    </t>
  </si>
  <si>
    <t xml:space="preserve">Micro    </t>
  </si>
  <si>
    <t xml:space="preserve">PME    </t>
  </si>
  <si>
    <t xml:space="preserve">ETI et GE    </t>
  </si>
  <si>
    <t xml:space="preserve">Industrie    </t>
  </si>
  <si>
    <t xml:space="preserve">Commerce   </t>
  </si>
  <si>
    <t xml:space="preserve">Services    </t>
  </si>
  <si>
    <t xml:space="preserve">Fabrication de materiel de transport hors automobile    </t>
  </si>
  <si>
    <t xml:space="preserve">Ensemble des entreprises    </t>
  </si>
  <si>
    <t xml:space="preserve">Microentreprises    </t>
  </si>
  <si>
    <t xml:space="preserve">ETI    </t>
  </si>
  <si>
    <t xml:space="preserve">Grandes entreprises    </t>
  </si>
  <si>
    <t xml:space="preserve">Industries alimentaires    </t>
  </si>
  <si>
    <t xml:space="preserve">Fabrication de boissons    </t>
  </si>
  <si>
    <t xml:space="preserve">Industrie du cuir    </t>
  </si>
  <si>
    <t xml:space="preserve">Industrie chimique    </t>
  </si>
  <si>
    <t xml:space="preserve">Industrie pharmaceutique    </t>
  </si>
  <si>
    <t xml:space="preserve">Fabrication de produits informatiques, electroniques…   </t>
  </si>
  <si>
    <t xml:space="preserve">Fabrication de machines et équipements    </t>
  </si>
  <si>
    <t xml:space="preserve">Services   </t>
  </si>
  <si>
    <t>Princiapaux secteurs :</t>
  </si>
  <si>
    <t>1. Un pays = EU</t>
  </si>
  <si>
    <t>Entreprises independantes</t>
  </si>
  <si>
    <t xml:space="preserve">Exportations EU : 43,9    </t>
  </si>
  <si>
    <t xml:space="preserve">Exportations EU : 38,6    </t>
  </si>
  <si>
    <t xml:space="preserve">Exportations EU : 5,3    </t>
  </si>
  <si>
    <t xml:space="preserve">Exportations EU : 36,1    </t>
  </si>
  <si>
    <t xml:space="preserve">Exportations EU : 6,3    </t>
  </si>
  <si>
    <t xml:space="preserve">Exportations EU : 1,5    </t>
  </si>
  <si>
    <t>Part des exportations 
dans le chiffre d'affaires</t>
  </si>
  <si>
    <t>Part du marché américain 
dans les exportations</t>
  </si>
  <si>
    <t>Exportations 
vers les EU, en Mds €</t>
  </si>
  <si>
    <t>Exportations vers EU 
/ CA</t>
  </si>
  <si>
    <t>Exportations vers EU 
/ Total des exportations</t>
  </si>
  <si>
    <t>Exportations vers EU, 
en Mds €</t>
  </si>
  <si>
    <t>Total des exportations, 
en Mds €</t>
  </si>
  <si>
    <t>Répartition des exportations vers EU</t>
  </si>
  <si>
    <t>Part des exportations vers EU dans le total des exportations, en %</t>
  </si>
  <si>
    <t>Part du total des exportations 
dans le chiffre d'affaires</t>
  </si>
  <si>
    <t>Baisse du taux de marge,
en points</t>
  </si>
  <si>
    <t>Baisse du taux de marge, 
en points</t>
  </si>
  <si>
    <t>Solde 
avec EU</t>
  </si>
  <si>
    <t>Exportations 
vers EU</t>
  </si>
  <si>
    <t>Importations 
des EU</t>
  </si>
  <si>
    <t>Total des importations</t>
  </si>
  <si>
    <t>Total des exportations</t>
  </si>
  <si>
    <t>Exportations vers EU 2022
en Mds €</t>
  </si>
  <si>
    <t>Droits de douane additionnels,
en Mds €</t>
  </si>
  <si>
    <t>Hypothèses sur droits de douane additionnels</t>
  </si>
  <si>
    <t>10%</t>
  </si>
  <si>
    <t>30%</t>
  </si>
  <si>
    <t xml:space="preserve"> 10%</t>
  </si>
  <si>
    <t xml:space="preserve"> 30%</t>
  </si>
  <si>
    <t>Total des exportations 
/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</si>
</sst>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1"/>
      <color theme="1"/>
      <name val="Calibri"/>
      <family val="2"/>
      <scheme val="minor"/>
    </font>
    <font>
      <sz val="10.5"/>
      <color theme="1"/>
      <name val="Marianne"/>
      <family val="3"/>
    </font>
    <font>
      <b/>
      <sz val="10.5"/>
      <color theme="1"/>
      <name val="Marianne"/>
      <family val="3"/>
    </font>
    <font>
      <i/>
      <sz val="10.5"/>
      <color theme="1"/>
      <name val="Marianne"/>
      <family val="3"/>
    </font>
    <font>
      <sz val="10.5"/>
      <name val="Marianne"/>
      <family val="3"/>
    </font>
    <font>
      <b/>
      <sz val="10.5"/>
      <name val="Marianne"/>
      <family val="3"/>
    </font>
    <font>
      <i/>
      <sz val="11"/>
      <color theme="1"/>
      <name val="Calibri"/>
      <family val="2"/>
      <scheme val="minor"/>
    </font>
    <font>
      <i/>
      <sz val="10.5"/>
      <name val="Marianne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9" fontId="0" fillId="3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0" fillId="3" borderId="0" xfId="1" applyFont="1" applyFill="1" applyAlignment="1">
      <alignment horizontal="center"/>
    </xf>
    <xf numFmtId="9" fontId="0" fillId="2" borderId="0" xfId="1" applyFont="1" applyFill="1" applyAlignment="1">
      <alignment horizontal="center"/>
    </xf>
    <xf numFmtId="9" fontId="0" fillId="4" borderId="0" xfId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5" borderId="0" xfId="0" applyFont="1" applyFill="1"/>
    <xf numFmtId="0" fontId="3" fillId="2" borderId="0" xfId="0" applyFont="1" applyFill="1"/>
    <xf numFmtId="0" fontId="0" fillId="2" borderId="0" xfId="0" applyFill="1"/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2" fontId="0" fillId="2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165" fontId="0" fillId="0" borderId="0" xfId="0" applyNumberFormat="1"/>
    <xf numFmtId="9" fontId="2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/>
    </xf>
    <xf numFmtId="165" fontId="6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5" fontId="9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vertical="center"/>
    </xf>
    <xf numFmtId="9" fontId="0" fillId="0" borderId="0" xfId="1" applyNumberFormat="1" applyFont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3" fontId="4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5" fillId="0" borderId="2" xfId="0" quotePrefix="1" applyNumberFormat="1" applyFont="1" applyBorder="1" applyAlignment="1">
      <alignment horizontal="center" vertical="center"/>
    </xf>
    <xf numFmtId="164" fontId="5" fillId="0" borderId="3" xfId="0" quotePrefix="1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4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0.xml"/><Relationship Id="rId25" Type="http://schemas.openxmlformats.org/officeDocument/2006/relationships/styles" Target="style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theme" Target="theme/theme1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worksheet" Target="worksheets/sheet15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51588865447688"/>
          <c:y val="1.2668379201100544E-3"/>
          <c:w val="0.81648411134552312"/>
          <c:h val="0.9253340142105668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'donnees Figure 1'!$D$5</c:f>
              <c:strCache>
                <c:ptCount val="1"/>
                <c:pt idx="0">
                  <c:v>MICRO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'donnees Figure 1'!$B$6:$C$17</c:f>
              <c:multiLvlStrCache>
                <c:ptCount val="12"/>
                <c:lvl>
                  <c:pt idx="0">
                    <c:v>Nombre : 14 671    </c:v>
                  </c:pt>
                  <c:pt idx="1">
                    <c:v>Exportations EU : 43,9    </c:v>
                  </c:pt>
                  <c:pt idx="2">
                    <c:v>Nombre : 5 766    </c:v>
                  </c:pt>
                  <c:pt idx="3">
                    <c:v>Exportations EU : 38,6    </c:v>
                  </c:pt>
                  <c:pt idx="4">
                    <c:v>Nombre : 8 905    </c:v>
                  </c:pt>
                  <c:pt idx="5">
                    <c:v>Exportations EU : 5,3    </c:v>
                  </c:pt>
                  <c:pt idx="6">
                    <c:v>Nombre : 5 634    </c:v>
                  </c:pt>
                  <c:pt idx="7">
                    <c:v>Exportations EU : 36,1    </c:v>
                  </c:pt>
                  <c:pt idx="8">
                    <c:v>Nombre : 6 207    </c:v>
                  </c:pt>
                  <c:pt idx="9">
                    <c:v>Exportations EU : 6,3    </c:v>
                  </c:pt>
                  <c:pt idx="10">
                    <c:v>Nombre : 2 713    </c:v>
                  </c:pt>
                  <c:pt idx="11">
                    <c:v>Exportations EU : 1,5    </c:v>
                  </c:pt>
                </c:lvl>
                <c:lvl>
                  <c:pt idx="0">
                    <c:v>Ensemble des entreprises</c:v>
                  </c:pt>
                  <c:pt idx="2">
                    <c:v>Groupes</c:v>
                  </c:pt>
                  <c:pt idx="4">
                    <c:v>Entreprises indépendantes</c:v>
                  </c:pt>
                  <c:pt idx="6">
                    <c:v>Entreprises Industrie</c:v>
                  </c:pt>
                  <c:pt idx="8">
                    <c:v>Entreprises commerce</c:v>
                  </c:pt>
                  <c:pt idx="10">
                    <c:v>Entreprises services</c:v>
                  </c:pt>
                </c:lvl>
              </c:multiLvlStrCache>
            </c:multiLvlStrRef>
          </c:cat>
          <c:val>
            <c:numRef>
              <c:f>'donnees Figure 1'!$D$6:$D$17</c:f>
              <c:numCache>
                <c:formatCode>0%</c:formatCode>
                <c:ptCount val="12"/>
                <c:pt idx="0">
                  <c:v>0.4219207961284166</c:v>
                </c:pt>
                <c:pt idx="1">
                  <c:v>1.1485633888587145E-2</c:v>
                </c:pt>
                <c:pt idx="2">
                  <c:v>7.9604578563995831E-2</c:v>
                </c:pt>
                <c:pt idx="3">
                  <c:v>1.1396110076909072E-3</c:v>
                </c:pt>
                <c:pt idx="4">
                  <c:v>0.6435710275126334</c:v>
                </c:pt>
                <c:pt idx="5">
                  <c:v>8.6491272802785735E-2</c:v>
                </c:pt>
                <c:pt idx="6">
                  <c:v>0.20518281860134896</c:v>
                </c:pt>
                <c:pt idx="7">
                  <c:v>2.391431337915795E-3</c:v>
                </c:pt>
                <c:pt idx="8">
                  <c:v>0.58643467053326892</c:v>
                </c:pt>
                <c:pt idx="9">
                  <c:v>5.2315675296182314E-2</c:v>
                </c:pt>
                <c:pt idx="10">
                  <c:v>0.50313306302985628</c:v>
                </c:pt>
                <c:pt idx="11">
                  <c:v>5.9099116621439865E-2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0-4A50-AA7F-25D36B095024}"/>
            </c:ext>
          </c:extLst>
        </c:ser>
        <c:ser>
          <c:idx val="1"/>
          <c:order val="1"/>
          <c:tx>
            <c:strRef>
              <c:f>'donnees Figure 1'!$E$5</c:f>
              <c:strCache>
                <c:ptCount val="1"/>
                <c:pt idx="0">
                  <c:v>PME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'donnees Figure 1'!$B$6:$C$17</c:f>
              <c:multiLvlStrCache>
                <c:ptCount val="12"/>
                <c:lvl>
                  <c:pt idx="0">
                    <c:v>Nombre : 14 671    </c:v>
                  </c:pt>
                  <c:pt idx="1">
                    <c:v>Exportations EU : 43,9    </c:v>
                  </c:pt>
                  <c:pt idx="2">
                    <c:v>Nombre : 5 766    </c:v>
                  </c:pt>
                  <c:pt idx="3">
                    <c:v>Exportations EU : 38,6    </c:v>
                  </c:pt>
                  <c:pt idx="4">
                    <c:v>Nombre : 8 905    </c:v>
                  </c:pt>
                  <c:pt idx="5">
                    <c:v>Exportations EU : 5,3    </c:v>
                  </c:pt>
                  <c:pt idx="6">
                    <c:v>Nombre : 5 634    </c:v>
                  </c:pt>
                  <c:pt idx="7">
                    <c:v>Exportations EU : 36,1    </c:v>
                  </c:pt>
                  <c:pt idx="8">
                    <c:v>Nombre : 6 207    </c:v>
                  </c:pt>
                  <c:pt idx="9">
                    <c:v>Exportations EU : 6,3    </c:v>
                  </c:pt>
                  <c:pt idx="10">
                    <c:v>Nombre : 2 713    </c:v>
                  </c:pt>
                  <c:pt idx="11">
                    <c:v>Exportations EU : 1,5    </c:v>
                  </c:pt>
                </c:lvl>
                <c:lvl>
                  <c:pt idx="0">
                    <c:v>Ensemble des entreprises</c:v>
                  </c:pt>
                  <c:pt idx="2">
                    <c:v>Groupes</c:v>
                  </c:pt>
                  <c:pt idx="4">
                    <c:v>Entreprises indépendantes</c:v>
                  </c:pt>
                  <c:pt idx="6">
                    <c:v>Entreprises Industrie</c:v>
                  </c:pt>
                  <c:pt idx="8">
                    <c:v>Entreprises commerce</c:v>
                  </c:pt>
                  <c:pt idx="10">
                    <c:v>Entreprises services</c:v>
                  </c:pt>
                </c:lvl>
              </c:multiLvlStrCache>
            </c:multiLvlStrRef>
          </c:cat>
          <c:val>
            <c:numRef>
              <c:f>'donnees Figure 1'!$E$6:$E$17</c:f>
              <c:numCache>
                <c:formatCode>0%</c:formatCode>
                <c:ptCount val="12"/>
                <c:pt idx="0">
                  <c:v>0.43848408424783586</c:v>
                </c:pt>
                <c:pt idx="1">
                  <c:v>8.3817614685370273E-2</c:v>
                </c:pt>
                <c:pt idx="2">
                  <c:v>0.60561914672216444</c:v>
                </c:pt>
                <c:pt idx="3">
                  <c:v>5.0743278343931032E-2</c:v>
                </c:pt>
                <c:pt idx="4">
                  <c:v>0.33026389668725437</c:v>
                </c:pt>
                <c:pt idx="5">
                  <c:v>0.32359687224581929</c:v>
                </c:pt>
                <c:pt idx="6">
                  <c:v>0.56869009584664532</c:v>
                </c:pt>
                <c:pt idx="7">
                  <c:v>5.7788228104856877E-2</c:v>
                </c:pt>
                <c:pt idx="8">
                  <c:v>0.34734976639278237</c:v>
                </c:pt>
                <c:pt idx="9">
                  <c:v>0.17907253748528648</c:v>
                </c:pt>
                <c:pt idx="10">
                  <c:v>0.37265020272760779</c:v>
                </c:pt>
                <c:pt idx="11">
                  <c:v>0.30593304622081008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D0-4A50-AA7F-25D36B095024}"/>
            </c:ext>
          </c:extLst>
        </c:ser>
        <c:ser>
          <c:idx val="2"/>
          <c:order val="2"/>
          <c:tx>
            <c:strRef>
              <c:f>'donnees Figure 1'!$F$5</c:f>
              <c:strCache>
                <c:ptCount val="1"/>
                <c:pt idx="0">
                  <c:v>ETI ou 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'donnees Figure 1'!$B$6:$C$17</c:f>
              <c:multiLvlStrCache>
                <c:ptCount val="12"/>
                <c:lvl>
                  <c:pt idx="0">
                    <c:v>Nombre : 14 671    </c:v>
                  </c:pt>
                  <c:pt idx="1">
                    <c:v>Exportations EU : 43,9    </c:v>
                  </c:pt>
                  <c:pt idx="2">
                    <c:v>Nombre : 5 766    </c:v>
                  </c:pt>
                  <c:pt idx="3">
                    <c:v>Exportations EU : 38,6    </c:v>
                  </c:pt>
                  <c:pt idx="4">
                    <c:v>Nombre : 8 905    </c:v>
                  </c:pt>
                  <c:pt idx="5">
                    <c:v>Exportations EU : 5,3    </c:v>
                  </c:pt>
                  <c:pt idx="6">
                    <c:v>Nombre : 5 634    </c:v>
                  </c:pt>
                  <c:pt idx="7">
                    <c:v>Exportations EU : 36,1    </c:v>
                  </c:pt>
                  <c:pt idx="8">
                    <c:v>Nombre : 6 207    </c:v>
                  </c:pt>
                  <c:pt idx="9">
                    <c:v>Exportations EU : 6,3    </c:v>
                  </c:pt>
                  <c:pt idx="10">
                    <c:v>Nombre : 2 713    </c:v>
                  </c:pt>
                  <c:pt idx="11">
                    <c:v>Exportations EU : 1,5    </c:v>
                  </c:pt>
                </c:lvl>
                <c:lvl>
                  <c:pt idx="0">
                    <c:v>Ensemble des entreprises</c:v>
                  </c:pt>
                  <c:pt idx="2">
                    <c:v>Groupes</c:v>
                  </c:pt>
                  <c:pt idx="4">
                    <c:v>Entreprises indépendantes</c:v>
                  </c:pt>
                  <c:pt idx="6">
                    <c:v>Entreprises Industrie</c:v>
                  </c:pt>
                  <c:pt idx="8">
                    <c:v>Entreprises commerce</c:v>
                  </c:pt>
                  <c:pt idx="10">
                    <c:v>Entreprises services</c:v>
                  </c:pt>
                </c:lvl>
              </c:multiLvlStrCache>
            </c:multiLvlStrRef>
          </c:cat>
          <c:val>
            <c:numRef>
              <c:f>'donnees Figure 1'!$F$6:$F$17</c:f>
              <c:numCache>
                <c:formatCode>0%</c:formatCode>
                <c:ptCount val="12"/>
                <c:pt idx="0">
                  <c:v>0.13959511962374752</c:v>
                </c:pt>
                <c:pt idx="1">
                  <c:v>0.90469675142604256</c:v>
                </c:pt>
                <c:pt idx="2">
                  <c:v>0.31477627471383973</c:v>
                </c:pt>
                <c:pt idx="3">
                  <c:v>0.948117110648378</c:v>
                </c:pt>
                <c:pt idx="4">
                  <c:v>2.6165075800112295E-2</c:v>
                </c:pt>
                <c:pt idx="5">
                  <c:v>0.58991185495139498</c:v>
                </c:pt>
                <c:pt idx="6">
                  <c:v>0.22612708555200567</c:v>
                </c:pt>
                <c:pt idx="7">
                  <c:v>0.93982034055722741</c:v>
                </c:pt>
                <c:pt idx="8">
                  <c:v>6.6215563073948769E-2</c:v>
                </c:pt>
                <c:pt idx="9">
                  <c:v>0.76861178721853118</c:v>
                </c:pt>
                <c:pt idx="10">
                  <c:v>0.12421673424253594</c:v>
                </c:pt>
                <c:pt idx="11">
                  <c:v>0.63496783715775018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D0-4A50-AA7F-25D36B09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936206159"/>
        <c:axId val="1936197423"/>
      </c:barChart>
      <c:catAx>
        <c:axId val="1936206159"/>
        <c:scaling>
          <c:orientation val="maxMin"/>
        </c:scaling>
        <c:delete val="0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ln>
                  <a:noFill/>
                </a:ln>
                <a:solidFill>
                  <a:schemeClr val="tx1">
                    <a:lumMod val="85000"/>
                    <a:lumOff val="1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936197423"/>
        <c:crosses val="autoZero"/>
        <c:auto val="1"/>
        <c:lblAlgn val="ctr"/>
        <c:lblOffset val="100"/>
        <c:noMultiLvlLbl val="0"/>
      </c:catAx>
      <c:valAx>
        <c:axId val="1936197423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out"/>
        <c:tickLblPos val="nextTo"/>
        <c:crossAx val="1936206159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 b="1">
          <a:ln>
            <a:noFill/>
          </a:ln>
          <a:solidFill>
            <a:schemeClr val="tx1">
              <a:lumMod val="75000"/>
              <a:lumOff val="25000"/>
            </a:schemeClr>
          </a:solidFill>
          <a:latin typeface="Marianne" panose="02000000000000000000" pitchFamily="50" charset="0"/>
        </a:defRPr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15784604793254"/>
          <c:y val="1.6128164099349661E-2"/>
          <c:w val="0.82083204251107955"/>
          <c:h val="0.8162076354012057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'donnees Figure 3'!$B$7</c:f>
              <c:strCache>
                <c:ptCount val="1"/>
                <c:pt idx="0">
                  <c:v>1. Un pays = EU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3'!$C$6:$K$6</c:f>
              <c:strCache>
                <c:ptCount val="9"/>
                <c:pt idx="0">
                  <c:v>Ensemble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    </c:v>
                </c:pt>
                <c:pt idx="4">
                  <c:v>PME    </c:v>
                </c:pt>
                <c:pt idx="5">
                  <c:v>ETI et GE    </c:v>
                </c:pt>
                <c:pt idx="6">
                  <c:v>Industrie    </c:v>
                </c:pt>
                <c:pt idx="7">
                  <c:v>Commerce   </c:v>
                </c:pt>
                <c:pt idx="8">
                  <c:v>Services    </c:v>
                </c:pt>
              </c:strCache>
            </c:strRef>
          </c:cat>
          <c:val>
            <c:numRef>
              <c:f>'donnees Figure 3'!$C$7:$K$7</c:f>
              <c:numCache>
                <c:formatCode>0%</c:formatCode>
                <c:ptCount val="9"/>
                <c:pt idx="0">
                  <c:v>0.11198963942471543</c:v>
                </c:pt>
                <c:pt idx="1">
                  <c:v>3.8848421782865072E-2</c:v>
                </c:pt>
                <c:pt idx="2">
                  <c:v>0.15934868051656373</c:v>
                </c:pt>
                <c:pt idx="3">
                  <c:v>0.21647819063004847</c:v>
                </c:pt>
                <c:pt idx="4">
                  <c:v>4.5235504430281362E-2</c:v>
                </c:pt>
                <c:pt idx="5">
                  <c:v>5.859375E-3</c:v>
                </c:pt>
                <c:pt idx="6">
                  <c:v>5.3958111466098684E-2</c:v>
                </c:pt>
                <c:pt idx="7">
                  <c:v>0.12244240373771548</c:v>
                </c:pt>
                <c:pt idx="8">
                  <c:v>0.20309620346479912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2-4C15-A18D-8139398115E4}"/>
            </c:ext>
          </c:extLst>
        </c:ser>
        <c:ser>
          <c:idx val="1"/>
          <c:order val="1"/>
          <c:tx>
            <c:strRef>
              <c:f>'donnees Figure 3'!$B$8</c:f>
              <c:strCache>
                <c:ptCount val="1"/>
                <c:pt idx="0">
                  <c:v>2. Deux pays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3'!$C$6:$K$6</c:f>
              <c:strCache>
                <c:ptCount val="9"/>
                <c:pt idx="0">
                  <c:v>Ensemble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    </c:v>
                </c:pt>
                <c:pt idx="4">
                  <c:v>PME    </c:v>
                </c:pt>
                <c:pt idx="5">
                  <c:v>ETI et GE    </c:v>
                </c:pt>
                <c:pt idx="6">
                  <c:v>Industrie    </c:v>
                </c:pt>
                <c:pt idx="7">
                  <c:v>Commerce   </c:v>
                </c:pt>
                <c:pt idx="8">
                  <c:v>Services    </c:v>
                </c:pt>
              </c:strCache>
            </c:strRef>
          </c:cat>
          <c:val>
            <c:numRef>
              <c:f>'donnees Figure 3'!$C$8:$K$8</c:f>
              <c:numCache>
                <c:formatCode>0%</c:formatCode>
                <c:ptCount val="9"/>
                <c:pt idx="0">
                  <c:v>9.6585099856860479E-2</c:v>
                </c:pt>
                <c:pt idx="1">
                  <c:v>4.3010752688172046E-2</c:v>
                </c:pt>
                <c:pt idx="2">
                  <c:v>0.1312745648512072</c:v>
                </c:pt>
                <c:pt idx="3">
                  <c:v>0.16849757673667204</c:v>
                </c:pt>
                <c:pt idx="4">
                  <c:v>5.2230685527747553E-2</c:v>
                </c:pt>
                <c:pt idx="5">
                  <c:v>1.85546875E-2</c:v>
                </c:pt>
                <c:pt idx="6">
                  <c:v>5.9815406460773872E-2</c:v>
                </c:pt>
                <c:pt idx="7">
                  <c:v>0.10955372966006122</c:v>
                </c:pt>
                <c:pt idx="8">
                  <c:v>0.14080353851824548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2-4C15-A18D-8139398115E4}"/>
            </c:ext>
          </c:extLst>
        </c:ser>
        <c:ser>
          <c:idx val="2"/>
          <c:order val="2"/>
          <c:tx>
            <c:strRef>
              <c:f>'donnees Figure 3'!$B$9</c:f>
              <c:strCache>
                <c:ptCount val="1"/>
                <c:pt idx="0">
                  <c:v>3. Trois ou quatre pays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3'!$C$6:$K$6</c:f>
              <c:strCache>
                <c:ptCount val="9"/>
                <c:pt idx="0">
                  <c:v>Ensemble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    </c:v>
                </c:pt>
                <c:pt idx="4">
                  <c:v>PME    </c:v>
                </c:pt>
                <c:pt idx="5">
                  <c:v>ETI et GE    </c:v>
                </c:pt>
                <c:pt idx="6">
                  <c:v>Industrie    </c:v>
                </c:pt>
                <c:pt idx="7">
                  <c:v>Commerce   </c:v>
                </c:pt>
                <c:pt idx="8">
                  <c:v>Services    </c:v>
                </c:pt>
              </c:strCache>
            </c:strRef>
          </c:cat>
          <c:val>
            <c:numRef>
              <c:f>'donnees Figure 3'!$C$9:$K$9</c:f>
              <c:numCache>
                <c:formatCode>0%</c:formatCode>
                <c:ptCount val="9"/>
                <c:pt idx="0">
                  <c:v>0.14089019153431939</c:v>
                </c:pt>
                <c:pt idx="1">
                  <c:v>7.4054804023586537E-2</c:v>
                </c:pt>
                <c:pt idx="2">
                  <c:v>0.18416619876473891</c:v>
                </c:pt>
                <c:pt idx="3">
                  <c:v>0.22294022617124395</c:v>
                </c:pt>
                <c:pt idx="4">
                  <c:v>9.6378050676200838E-2</c:v>
                </c:pt>
                <c:pt idx="5">
                  <c:v>3.271484375E-2</c:v>
                </c:pt>
                <c:pt idx="6">
                  <c:v>8.5197018104366348E-2</c:v>
                </c:pt>
                <c:pt idx="7">
                  <c:v>0.16884163041727082</c:v>
                </c:pt>
                <c:pt idx="8">
                  <c:v>0.19388131220051602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2-4C15-A18D-8139398115E4}"/>
            </c:ext>
          </c:extLst>
        </c:ser>
        <c:ser>
          <c:idx val="3"/>
          <c:order val="3"/>
          <c:tx>
            <c:strRef>
              <c:f>'donnees Figure 3'!$B$10</c:f>
              <c:strCache>
                <c:ptCount val="1"/>
                <c:pt idx="0">
                  <c:v>4. Cinq à moins de dix pays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3'!$C$6:$K$6</c:f>
              <c:strCache>
                <c:ptCount val="9"/>
                <c:pt idx="0">
                  <c:v>Ensemble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    </c:v>
                </c:pt>
                <c:pt idx="4">
                  <c:v>PME    </c:v>
                </c:pt>
                <c:pt idx="5">
                  <c:v>ETI et GE    </c:v>
                </c:pt>
                <c:pt idx="6">
                  <c:v>Industrie    </c:v>
                </c:pt>
                <c:pt idx="7">
                  <c:v>Commerce   </c:v>
                </c:pt>
                <c:pt idx="8">
                  <c:v>Services    </c:v>
                </c:pt>
              </c:strCache>
            </c:strRef>
          </c:cat>
          <c:val>
            <c:numRef>
              <c:f>'donnees Figure 3'!$C$10:$K$10</c:f>
              <c:numCache>
                <c:formatCode>0%</c:formatCode>
                <c:ptCount val="9"/>
                <c:pt idx="0">
                  <c:v>0.18560425328880104</c:v>
                </c:pt>
                <c:pt idx="1">
                  <c:v>0.13544918487686439</c:v>
                </c:pt>
                <c:pt idx="2">
                  <c:v>0.21807973048848961</c:v>
                </c:pt>
                <c:pt idx="3">
                  <c:v>0.23731825525040387</c:v>
                </c:pt>
                <c:pt idx="4">
                  <c:v>0.17690035753147831</c:v>
                </c:pt>
                <c:pt idx="5">
                  <c:v>5.6640625E-2</c:v>
                </c:pt>
                <c:pt idx="6">
                  <c:v>0.14607738729144479</c:v>
                </c:pt>
                <c:pt idx="7">
                  <c:v>0.21105203802158853</c:v>
                </c:pt>
                <c:pt idx="8">
                  <c:v>0.20973092517508293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2-4C15-A18D-8139398115E4}"/>
            </c:ext>
          </c:extLst>
        </c:ser>
        <c:ser>
          <c:idx val="4"/>
          <c:order val="4"/>
          <c:tx>
            <c:strRef>
              <c:f>'donnees Figure 3'!$B$11</c:f>
              <c:strCache>
                <c:ptCount val="1"/>
                <c:pt idx="0">
                  <c:v>5. Dix à moins de vingt pays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3'!$C$6:$K$6</c:f>
              <c:strCache>
                <c:ptCount val="9"/>
                <c:pt idx="0">
                  <c:v>Ensemble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    </c:v>
                </c:pt>
                <c:pt idx="4">
                  <c:v>PME    </c:v>
                </c:pt>
                <c:pt idx="5">
                  <c:v>ETI et GE    </c:v>
                </c:pt>
                <c:pt idx="6">
                  <c:v>Industrie    </c:v>
                </c:pt>
                <c:pt idx="7">
                  <c:v>Commerce   </c:v>
                </c:pt>
                <c:pt idx="8">
                  <c:v>Services    </c:v>
                </c:pt>
              </c:strCache>
            </c:strRef>
          </c:cat>
          <c:val>
            <c:numRef>
              <c:f>'donnees Figure 3'!$C$11:$K$11</c:f>
              <c:numCache>
                <c:formatCode>0%</c:formatCode>
                <c:ptCount val="9"/>
                <c:pt idx="0">
                  <c:v>0.17401676777315794</c:v>
                </c:pt>
                <c:pt idx="1">
                  <c:v>0.20169961845300036</c:v>
                </c:pt>
                <c:pt idx="2">
                  <c:v>0.15609208309938236</c:v>
                </c:pt>
                <c:pt idx="3">
                  <c:v>0.11082390953150242</c:v>
                </c:pt>
                <c:pt idx="4">
                  <c:v>0.24825120472563345</c:v>
                </c:pt>
                <c:pt idx="5">
                  <c:v>0.1318359375</c:v>
                </c:pt>
                <c:pt idx="6">
                  <c:v>0.2025204117855875</c:v>
                </c:pt>
                <c:pt idx="7">
                  <c:v>0.16771387143547609</c:v>
                </c:pt>
                <c:pt idx="8">
                  <c:v>0.13269443420567636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2-4C15-A18D-8139398115E4}"/>
            </c:ext>
          </c:extLst>
        </c:ser>
        <c:ser>
          <c:idx val="5"/>
          <c:order val="5"/>
          <c:tx>
            <c:strRef>
              <c:f>'donnees Figure 3'!$B$12</c:f>
              <c:strCache>
                <c:ptCount val="1"/>
                <c:pt idx="0">
                  <c:v>6. Vingt pays et plus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3'!$C$6:$K$6</c:f>
              <c:strCache>
                <c:ptCount val="9"/>
                <c:pt idx="0">
                  <c:v>Ensemble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    </c:v>
                </c:pt>
                <c:pt idx="4">
                  <c:v>PME    </c:v>
                </c:pt>
                <c:pt idx="5">
                  <c:v>ETI et GE    </c:v>
                </c:pt>
                <c:pt idx="6">
                  <c:v>Industrie    </c:v>
                </c:pt>
                <c:pt idx="7">
                  <c:v>Commerce   </c:v>
                </c:pt>
                <c:pt idx="8">
                  <c:v>Services    </c:v>
                </c:pt>
              </c:strCache>
            </c:strRef>
          </c:cat>
          <c:val>
            <c:numRef>
              <c:f>'donnees Figure 3'!$C$12:$K$12</c:f>
              <c:numCache>
                <c:formatCode>0%</c:formatCode>
                <c:ptCount val="9"/>
                <c:pt idx="0">
                  <c:v>0.29091404812214572</c:v>
                </c:pt>
                <c:pt idx="1">
                  <c:v>0.50693721817551163</c:v>
                </c:pt>
                <c:pt idx="2">
                  <c:v>0.15103874227961819</c:v>
                </c:pt>
                <c:pt idx="3">
                  <c:v>4.394184168012924E-2</c:v>
                </c:pt>
                <c:pt idx="4">
                  <c:v>0.38100419710865846</c:v>
                </c:pt>
                <c:pt idx="5">
                  <c:v>0.75439453125</c:v>
                </c:pt>
                <c:pt idx="6">
                  <c:v>0.45243166489172881</c:v>
                </c:pt>
                <c:pt idx="7">
                  <c:v>0.22039632672788786</c:v>
                </c:pt>
                <c:pt idx="8">
                  <c:v>0.11979358643568006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72-4C15-A18D-81393981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99338575"/>
        <c:axId val="1399335663"/>
      </c:barChart>
      <c:catAx>
        <c:axId val="13993385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399335663"/>
        <c:crosses val="autoZero"/>
        <c:auto val="1"/>
        <c:lblAlgn val="ctr"/>
        <c:lblOffset val="100"/>
        <c:noMultiLvlLbl val="0"/>
      </c:catAx>
      <c:valAx>
        <c:axId val="1399335663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399338575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6830601092896178E-2"/>
          <c:y val="0.89059483411853857"/>
          <c:w val="0.9"/>
          <c:h val="9.8944914835436368E-2"/>
        </c:manualLayout>
      </c:layout>
      <c:overlay val="1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 baseline="0">
          <a:latin typeface="Marianne" panose="02000000000000000000" pitchFamily="50" charset="0"/>
        </a:defRPr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520789683866811E-2"/>
          <c:y val="2.8286665484910743E-2"/>
          <c:w val="0.84781689620160439"/>
          <c:h val="0.76995964380253989"/>
        </c:manualLayout>
      </c:layout>
      <c:lineChart>
        <c:grouping val="standard"/>
        <c:varyColors val="0"/>
        <c:ser>
          <c:idx val="1"/>
          <c:order val="0"/>
          <c:tx>
            <c:strRef>
              <c:f>'donnees figure 4'!$B$25</c:f>
              <c:strCache>
                <c:ptCount val="1"/>
                <c:pt idx="0">
                  <c:v>Ensemble des entreprises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'donnees figure 4'!$C$24:$CY$24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'donnees figure 4'!$C$25:$CY$25</c:f>
              <c:numCache>
                <c:formatCode>0%</c:formatCode>
                <c:ptCount val="101"/>
                <c:pt idx="0">
                  <c:v>2.3999999999999999E-6</c:v>
                </c:pt>
                <c:pt idx="1">
                  <c:v>2.4649999999999997E-4</c:v>
                </c:pt>
                <c:pt idx="2">
                  <c:v>5.8996000000000005E-4</c:v>
                </c:pt>
                <c:pt idx="3">
                  <c:v>1.0162300000000001E-3</c:v>
                </c:pt>
                <c:pt idx="4">
                  <c:v>1.5873999999999999E-3</c:v>
                </c:pt>
                <c:pt idx="5">
                  <c:v>2.0958999999999999E-3</c:v>
                </c:pt>
                <c:pt idx="6">
                  <c:v>2.6944200000000003E-3</c:v>
                </c:pt>
                <c:pt idx="7">
                  <c:v>3.4919899999999999E-3</c:v>
                </c:pt>
                <c:pt idx="8">
                  <c:v>4.17002E-3</c:v>
                </c:pt>
                <c:pt idx="9">
                  <c:v>5.2732900000000008E-3</c:v>
                </c:pt>
                <c:pt idx="10">
                  <c:v>6.0972000000000005E-3</c:v>
                </c:pt>
                <c:pt idx="11">
                  <c:v>7.2417499999999999E-3</c:v>
                </c:pt>
                <c:pt idx="12">
                  <c:v>8.5169800000000004E-3</c:v>
                </c:pt>
                <c:pt idx="13">
                  <c:v>9.8689899999999994E-3</c:v>
                </c:pt>
                <c:pt idx="14">
                  <c:v>1.119418E-2</c:v>
                </c:pt>
                <c:pt idx="15">
                  <c:v>1.2561350000000001E-2</c:v>
                </c:pt>
                <c:pt idx="16">
                  <c:v>1.424694E-2</c:v>
                </c:pt>
                <c:pt idx="17">
                  <c:v>1.612245E-2</c:v>
                </c:pt>
                <c:pt idx="18">
                  <c:v>1.8185699999999999E-2</c:v>
                </c:pt>
                <c:pt idx="19">
                  <c:v>2.0549369999999997E-2</c:v>
                </c:pt>
                <c:pt idx="20">
                  <c:v>2.2857200000000001E-2</c:v>
                </c:pt>
                <c:pt idx="21">
                  <c:v>2.4909089999999998E-2</c:v>
                </c:pt>
                <c:pt idx="22">
                  <c:v>2.81303E-2</c:v>
                </c:pt>
                <c:pt idx="23">
                  <c:v>3.1151300000000003E-2</c:v>
                </c:pt>
                <c:pt idx="24">
                  <c:v>3.4590280000000001E-2</c:v>
                </c:pt>
                <c:pt idx="25">
                  <c:v>3.7780950000000001E-2</c:v>
                </c:pt>
                <c:pt idx="26">
                  <c:v>4.0778879999999997E-2</c:v>
                </c:pt>
                <c:pt idx="27">
                  <c:v>4.4439099999999995E-2</c:v>
                </c:pt>
                <c:pt idx="28">
                  <c:v>4.8098879999999997E-2</c:v>
                </c:pt>
                <c:pt idx="29">
                  <c:v>5.1654239999999997E-2</c:v>
                </c:pt>
                <c:pt idx="30">
                  <c:v>5.6209499999999996E-2</c:v>
                </c:pt>
                <c:pt idx="31">
                  <c:v>6.0661800000000002E-2</c:v>
                </c:pt>
                <c:pt idx="32">
                  <c:v>6.5032819999999991E-2</c:v>
                </c:pt>
                <c:pt idx="33">
                  <c:v>6.9763619999999998E-2</c:v>
                </c:pt>
                <c:pt idx="34">
                  <c:v>7.5135560000000004E-2</c:v>
                </c:pt>
                <c:pt idx="35">
                  <c:v>8.00439500000001E-2</c:v>
                </c:pt>
                <c:pt idx="36">
                  <c:v>8.5747779999999996E-2</c:v>
                </c:pt>
                <c:pt idx="37">
                  <c:v>9.1386450000000008E-2</c:v>
                </c:pt>
                <c:pt idx="38">
                  <c:v>9.6521019999999999E-2</c:v>
                </c:pt>
                <c:pt idx="39">
                  <c:v>0.10274646999999999</c:v>
                </c:pt>
                <c:pt idx="40">
                  <c:v>0.1091516</c:v>
                </c:pt>
                <c:pt idx="41">
                  <c:v>0.11615178</c:v>
                </c:pt>
                <c:pt idx="42">
                  <c:v>0.12326228</c:v>
                </c:pt>
                <c:pt idx="43">
                  <c:v>0.12984904</c:v>
                </c:pt>
                <c:pt idx="44">
                  <c:v>0.13776368</c:v>
                </c:pt>
                <c:pt idx="45">
                  <c:v>0.14553615</c:v>
                </c:pt>
                <c:pt idx="46">
                  <c:v>0.15412002</c:v>
                </c:pt>
                <c:pt idx="47">
                  <c:v>0.16230644999999999</c:v>
                </c:pt>
                <c:pt idx="48">
                  <c:v>0.17157053999999999</c:v>
                </c:pt>
                <c:pt idx="49">
                  <c:v>0.18086366000000001</c:v>
                </c:pt>
                <c:pt idx="50">
                  <c:v>0.19198509999999999</c:v>
                </c:pt>
                <c:pt idx="51">
                  <c:v>0.2027187</c:v>
                </c:pt>
                <c:pt idx="52">
                  <c:v>0.21455296000000001</c:v>
                </c:pt>
                <c:pt idx="53">
                  <c:v>0.22660893999999998</c:v>
                </c:pt>
                <c:pt idx="54">
                  <c:v>0.23663036000000001</c:v>
                </c:pt>
                <c:pt idx="55">
                  <c:v>0.24957405000000002</c:v>
                </c:pt>
                <c:pt idx="56">
                  <c:v>0.2596541</c:v>
                </c:pt>
                <c:pt idx="57">
                  <c:v>0.27500551000000001</c:v>
                </c:pt>
                <c:pt idx="58">
                  <c:v>0.28963704000000001</c:v>
                </c:pt>
                <c:pt idx="59">
                  <c:v>0.30507076999999999</c:v>
                </c:pt>
                <c:pt idx="60">
                  <c:v>0.31977670000000002</c:v>
                </c:pt>
                <c:pt idx="61">
                  <c:v>0.33727398999999997</c:v>
                </c:pt>
                <c:pt idx="62">
                  <c:v>0.35228721999999996</c:v>
                </c:pt>
                <c:pt idx="63">
                  <c:v>0.36583151999999997</c:v>
                </c:pt>
                <c:pt idx="64">
                  <c:v>0.38415393999999997</c:v>
                </c:pt>
                <c:pt idx="65">
                  <c:v>0.40237589999999995</c:v>
                </c:pt>
                <c:pt idx="66">
                  <c:v>0.41941339999999999</c:v>
                </c:pt>
                <c:pt idx="67">
                  <c:v>0.43799567000000006</c:v>
                </c:pt>
                <c:pt idx="68">
                  <c:v>0.46094811999999996</c:v>
                </c:pt>
                <c:pt idx="69">
                  <c:v>0.48327460999999999</c:v>
                </c:pt>
                <c:pt idx="70">
                  <c:v>0.50613639999999993</c:v>
                </c:pt>
                <c:pt idx="71">
                  <c:v>0.5286632</c:v>
                </c:pt>
                <c:pt idx="72">
                  <c:v>0.55093606000000006</c:v>
                </c:pt>
                <c:pt idx="73">
                  <c:v>0.57559612999999998</c:v>
                </c:pt>
                <c:pt idx="74">
                  <c:v>0.60075262000000007</c:v>
                </c:pt>
                <c:pt idx="75">
                  <c:v>0.62875585000000001</c:v>
                </c:pt>
                <c:pt idx="76">
                  <c:v>0.65389955999999994</c:v>
                </c:pt>
                <c:pt idx="77">
                  <c:v>0.68333438000000002</c:v>
                </c:pt>
                <c:pt idx="78">
                  <c:v>0.71592957999999995</c:v>
                </c:pt>
                <c:pt idx="79">
                  <c:v>0.74525903999999998</c:v>
                </c:pt>
                <c:pt idx="80">
                  <c:v>0.77223280000000005</c:v>
                </c:pt>
                <c:pt idx="81">
                  <c:v>0.80050241</c:v>
                </c:pt>
                <c:pt idx="82">
                  <c:v>0.83103786000000002</c:v>
                </c:pt>
                <c:pt idx="83">
                  <c:v>0.85790656999999992</c:v>
                </c:pt>
                <c:pt idx="84">
                  <c:v>0.88484914000000003</c:v>
                </c:pt>
                <c:pt idx="85">
                  <c:v>0.91508325000000001</c:v>
                </c:pt>
                <c:pt idx="86">
                  <c:v>0.93974743999999999</c:v>
                </c:pt>
                <c:pt idx="87">
                  <c:v>0.96941485000000005</c:v>
                </c:pt>
                <c:pt idx="88">
                  <c:v>0.99121705999999998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6-42A9-B8FF-89DF95F5400B}"/>
            </c:ext>
          </c:extLst>
        </c:ser>
        <c:ser>
          <c:idx val="2"/>
          <c:order val="1"/>
          <c:tx>
            <c:strRef>
              <c:f>'donnees figure 4'!$B$26</c:f>
              <c:strCache>
                <c:ptCount val="1"/>
                <c:pt idx="0">
                  <c:v>Groupes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'donnees figure 4'!$C$24:$CY$24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'donnees figure 4'!$C$26:$CY$26</c:f>
              <c:numCache>
                <c:formatCode>0%</c:formatCode>
                <c:ptCount val="101"/>
                <c:pt idx="0">
                  <c:v>2.3999999999999999E-6</c:v>
                </c:pt>
                <c:pt idx="1">
                  <c:v>1.2599E-4</c:v>
                </c:pt>
                <c:pt idx="2">
                  <c:v>2.7688000000000002E-4</c:v>
                </c:pt>
                <c:pt idx="3">
                  <c:v>4.4244499999999997E-4</c:v>
                </c:pt>
                <c:pt idx="4">
                  <c:v>6.1817999999999997E-4</c:v>
                </c:pt>
                <c:pt idx="5">
                  <c:v>8.6190000000000008E-4</c:v>
                </c:pt>
                <c:pt idx="6">
                  <c:v>1.10946E-3</c:v>
                </c:pt>
                <c:pt idx="7">
                  <c:v>1.4893600000000001E-3</c:v>
                </c:pt>
                <c:pt idx="8">
                  <c:v>1.7798200000000001E-3</c:v>
                </c:pt>
                <c:pt idx="9">
                  <c:v>2.06799E-3</c:v>
                </c:pt>
                <c:pt idx="10">
                  <c:v>2.4434999999999999E-3</c:v>
                </c:pt>
                <c:pt idx="11">
                  <c:v>2.8527550000000002E-3</c:v>
                </c:pt>
                <c:pt idx="12">
                  <c:v>3.3335800000000001E-3</c:v>
                </c:pt>
                <c:pt idx="13">
                  <c:v>3.7922450000000001E-3</c:v>
                </c:pt>
                <c:pt idx="14">
                  <c:v>4.34527E-3</c:v>
                </c:pt>
                <c:pt idx="15">
                  <c:v>5.1100250000000007E-3</c:v>
                </c:pt>
                <c:pt idx="16">
                  <c:v>5.72106E-3</c:v>
                </c:pt>
                <c:pt idx="17">
                  <c:v>6.4676550000000001E-3</c:v>
                </c:pt>
                <c:pt idx="18">
                  <c:v>7.2989099999999996E-3</c:v>
                </c:pt>
                <c:pt idx="19">
                  <c:v>8.2186050000000004E-3</c:v>
                </c:pt>
                <c:pt idx="20">
                  <c:v>9.2881000000000005E-3</c:v>
                </c:pt>
                <c:pt idx="21">
                  <c:v>1.0235655E-2</c:v>
                </c:pt>
                <c:pt idx="22">
                  <c:v>1.120993E-2</c:v>
                </c:pt>
                <c:pt idx="23">
                  <c:v>1.2079670000000001E-2</c:v>
                </c:pt>
                <c:pt idx="24">
                  <c:v>1.3252099999999999E-2</c:v>
                </c:pt>
                <c:pt idx="25">
                  <c:v>1.4299525E-2</c:v>
                </c:pt>
                <c:pt idx="26">
                  <c:v>1.5753400000000001E-2</c:v>
                </c:pt>
                <c:pt idx="27">
                  <c:v>1.6666245E-2</c:v>
                </c:pt>
                <c:pt idx="28">
                  <c:v>1.832862E-2</c:v>
                </c:pt>
                <c:pt idx="29">
                  <c:v>1.9667879999999999E-2</c:v>
                </c:pt>
                <c:pt idx="30">
                  <c:v>2.1389300000000003E-2</c:v>
                </c:pt>
                <c:pt idx="31">
                  <c:v>2.2967950000000001E-2</c:v>
                </c:pt>
                <c:pt idx="32">
                  <c:v>2.4536440000000003E-2</c:v>
                </c:pt>
                <c:pt idx="33">
                  <c:v>2.6293285000000003E-2</c:v>
                </c:pt>
                <c:pt idx="34">
                  <c:v>2.8641899999999998E-2</c:v>
                </c:pt>
                <c:pt idx="35">
                  <c:v>3.04117E-2</c:v>
                </c:pt>
                <c:pt idx="36">
                  <c:v>3.319482E-2</c:v>
                </c:pt>
                <c:pt idx="37">
                  <c:v>3.5129044999999998E-2</c:v>
                </c:pt>
                <c:pt idx="38">
                  <c:v>3.7282570000000001E-2</c:v>
                </c:pt>
                <c:pt idx="39">
                  <c:v>3.952319E-2</c:v>
                </c:pt>
                <c:pt idx="40">
                  <c:v>4.1806999999999997E-2</c:v>
                </c:pt>
                <c:pt idx="41">
                  <c:v>4.4590265000000004E-2</c:v>
                </c:pt>
                <c:pt idx="42">
                  <c:v>4.679138E-2</c:v>
                </c:pt>
                <c:pt idx="43">
                  <c:v>4.9405650000000002E-2</c:v>
                </c:pt>
                <c:pt idx="44">
                  <c:v>5.1572560000000003E-2</c:v>
                </c:pt>
                <c:pt idx="45">
                  <c:v>5.5442824999999994E-2</c:v>
                </c:pt>
                <c:pt idx="46">
                  <c:v>5.8399859999999998E-2</c:v>
                </c:pt>
                <c:pt idx="47">
                  <c:v>6.1502109999999999E-2</c:v>
                </c:pt>
                <c:pt idx="48">
                  <c:v>6.5505939999999999E-2</c:v>
                </c:pt>
                <c:pt idx="49">
                  <c:v>6.8991769999999994E-2</c:v>
                </c:pt>
                <c:pt idx="50">
                  <c:v>7.2770249999999995E-2</c:v>
                </c:pt>
                <c:pt idx="51">
                  <c:v>7.6584669999999994E-2</c:v>
                </c:pt>
                <c:pt idx="52">
                  <c:v>8.0606000000000011E-2</c:v>
                </c:pt>
                <c:pt idx="53">
                  <c:v>8.4822664999999992E-2</c:v>
                </c:pt>
                <c:pt idx="54">
                  <c:v>8.936007E-2</c:v>
                </c:pt>
                <c:pt idx="55">
                  <c:v>9.3735399999999997E-2</c:v>
                </c:pt>
                <c:pt idx="56">
                  <c:v>9.8643959999999989E-2</c:v>
                </c:pt>
                <c:pt idx="57">
                  <c:v>0.10311854999999999</c:v>
                </c:pt>
                <c:pt idx="58">
                  <c:v>0.10798066000000001</c:v>
                </c:pt>
                <c:pt idx="59">
                  <c:v>0.1132703</c:v>
                </c:pt>
                <c:pt idx="60">
                  <c:v>0.11882619999999999</c:v>
                </c:pt>
                <c:pt idx="61">
                  <c:v>0.12397535</c:v>
                </c:pt>
                <c:pt idx="62">
                  <c:v>0.12985092000000001</c:v>
                </c:pt>
                <c:pt idx="63">
                  <c:v>0.13702132</c:v>
                </c:pt>
                <c:pt idx="64">
                  <c:v>0.14497923999999998</c:v>
                </c:pt>
                <c:pt idx="65">
                  <c:v>0.15335089999999998</c:v>
                </c:pt>
                <c:pt idx="66">
                  <c:v>0.15967424</c:v>
                </c:pt>
                <c:pt idx="67">
                  <c:v>0.166134175</c:v>
                </c:pt>
                <c:pt idx="68">
                  <c:v>0.17460956</c:v>
                </c:pt>
                <c:pt idx="69">
                  <c:v>0.18386977500000001</c:v>
                </c:pt>
                <c:pt idx="70">
                  <c:v>0.19461324999999999</c:v>
                </c:pt>
                <c:pt idx="71">
                  <c:v>0.20883114999999999</c:v>
                </c:pt>
                <c:pt idx="72">
                  <c:v>0.21868625999999999</c:v>
                </c:pt>
                <c:pt idx="73">
                  <c:v>0.23081143999999998</c:v>
                </c:pt>
                <c:pt idx="74">
                  <c:v>0.24373433</c:v>
                </c:pt>
                <c:pt idx="75">
                  <c:v>0.25695394999999999</c:v>
                </c:pt>
                <c:pt idx="76">
                  <c:v>0.2721749</c:v>
                </c:pt>
                <c:pt idx="77">
                  <c:v>0.28744682500000002</c:v>
                </c:pt>
                <c:pt idx="78">
                  <c:v>0.30216768999999999</c:v>
                </c:pt>
                <c:pt idx="79">
                  <c:v>0.32367277999999999</c:v>
                </c:pt>
                <c:pt idx="80">
                  <c:v>0.34393889999999999</c:v>
                </c:pt>
                <c:pt idx="81">
                  <c:v>0.36090206000000002</c:v>
                </c:pt>
                <c:pt idx="82">
                  <c:v>0.38730491</c:v>
                </c:pt>
                <c:pt idx="83">
                  <c:v>0.41225425500000001</c:v>
                </c:pt>
                <c:pt idx="84">
                  <c:v>0.43428648000000003</c:v>
                </c:pt>
                <c:pt idx="85">
                  <c:v>0.47591947500000004</c:v>
                </c:pt>
                <c:pt idx="86">
                  <c:v>0.50908502</c:v>
                </c:pt>
                <c:pt idx="87">
                  <c:v>0.54711589500000002</c:v>
                </c:pt>
                <c:pt idx="88">
                  <c:v>0.58395900000000001</c:v>
                </c:pt>
                <c:pt idx="89">
                  <c:v>0.62587051500000002</c:v>
                </c:pt>
                <c:pt idx="90">
                  <c:v>0.66992699999999994</c:v>
                </c:pt>
                <c:pt idx="91">
                  <c:v>0.73266689500000093</c:v>
                </c:pt>
                <c:pt idx="92">
                  <c:v>0.77826694000000007</c:v>
                </c:pt>
                <c:pt idx="93">
                  <c:v>0.83167966500000101</c:v>
                </c:pt>
                <c:pt idx="94">
                  <c:v>0.90063494000000199</c:v>
                </c:pt>
                <c:pt idx="95">
                  <c:v>0.96153705</c:v>
                </c:pt>
                <c:pt idx="96">
                  <c:v>0.99956903999999991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6-42A9-B8FF-89DF95F5400B}"/>
            </c:ext>
          </c:extLst>
        </c:ser>
        <c:ser>
          <c:idx val="3"/>
          <c:order val="2"/>
          <c:tx>
            <c:strRef>
              <c:f>'donnees figure 4'!$B$27</c:f>
              <c:strCache>
                <c:ptCount val="1"/>
                <c:pt idx="0">
                  <c:v>Ent. indépendantes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'donnees figure 4'!$C$24:$CY$24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'donnees figure 4'!$C$27:$CY$27</c:f>
              <c:numCache>
                <c:formatCode>0%</c:formatCode>
                <c:ptCount val="101"/>
                <c:pt idx="0">
                  <c:v>2.3900000000000002E-5</c:v>
                </c:pt>
                <c:pt idx="1">
                  <c:v>7.7178800000000003E-4</c:v>
                </c:pt>
                <c:pt idx="2">
                  <c:v>1.6779640000000001E-3</c:v>
                </c:pt>
                <c:pt idx="3">
                  <c:v>2.753672E-3</c:v>
                </c:pt>
                <c:pt idx="4">
                  <c:v>3.8080920000000003E-3</c:v>
                </c:pt>
                <c:pt idx="5">
                  <c:v>5.2551999999999998E-3</c:v>
                </c:pt>
                <c:pt idx="6">
                  <c:v>6.5055039999999996E-3</c:v>
                </c:pt>
                <c:pt idx="7">
                  <c:v>7.960420000000001E-3</c:v>
                </c:pt>
                <c:pt idx="8">
                  <c:v>9.7396719999999996E-3</c:v>
                </c:pt>
                <c:pt idx="9">
                  <c:v>1.1472063999999999E-2</c:v>
                </c:pt>
                <c:pt idx="10">
                  <c:v>1.3847E-2</c:v>
                </c:pt>
                <c:pt idx="11">
                  <c:v>1.6515571999999999E-2</c:v>
                </c:pt>
                <c:pt idx="12">
                  <c:v>1.970216E-2</c:v>
                </c:pt>
                <c:pt idx="13">
                  <c:v>2.3031147999999998E-2</c:v>
                </c:pt>
                <c:pt idx="14">
                  <c:v>2.6026576000000003E-2</c:v>
                </c:pt>
                <c:pt idx="15">
                  <c:v>3.1325940000000004E-2</c:v>
                </c:pt>
                <c:pt idx="16">
                  <c:v>3.5505160000000001E-2</c:v>
                </c:pt>
                <c:pt idx="17">
                  <c:v>3.9895032000000004E-2</c:v>
                </c:pt>
                <c:pt idx="18">
                  <c:v>4.4451267999999995E-2</c:v>
                </c:pt>
                <c:pt idx="19">
                  <c:v>5.0205564000000001E-2</c:v>
                </c:pt>
                <c:pt idx="20">
                  <c:v>5.5230719999999997E-2</c:v>
                </c:pt>
                <c:pt idx="21">
                  <c:v>6.1497196000000004E-2</c:v>
                </c:pt>
                <c:pt idx="22">
                  <c:v>6.6439992000000003E-2</c:v>
                </c:pt>
                <c:pt idx="23">
                  <c:v>7.314532E-2</c:v>
                </c:pt>
                <c:pt idx="24">
                  <c:v>7.9469836000000002E-2</c:v>
                </c:pt>
                <c:pt idx="25">
                  <c:v>8.6424699999999993E-2</c:v>
                </c:pt>
                <c:pt idx="26">
                  <c:v>9.2741596000000009E-2</c:v>
                </c:pt>
                <c:pt idx="27">
                  <c:v>9.9699784E-2</c:v>
                </c:pt>
                <c:pt idx="28">
                  <c:v>0.10768788000000001</c:v>
                </c:pt>
                <c:pt idx="29">
                  <c:v>0.116322724</c:v>
                </c:pt>
                <c:pt idx="30">
                  <c:v>0.12459964</c:v>
                </c:pt>
                <c:pt idx="31">
                  <c:v>0.13197577999999999</c:v>
                </c:pt>
                <c:pt idx="32">
                  <c:v>0.141117044</c:v>
                </c:pt>
                <c:pt idx="33">
                  <c:v>0.14833870799999999</c:v>
                </c:pt>
                <c:pt idx="34">
                  <c:v>0.15792961999999999</c:v>
                </c:pt>
                <c:pt idx="35">
                  <c:v>0.16932846000000001</c:v>
                </c:pt>
                <c:pt idx="36">
                  <c:v>0.17884440000000001</c:v>
                </c:pt>
                <c:pt idx="37">
                  <c:v>0.18862384399999998</c:v>
                </c:pt>
                <c:pt idx="38">
                  <c:v>0.20011372799999999</c:v>
                </c:pt>
                <c:pt idx="39">
                  <c:v>0.21162028800000002</c:v>
                </c:pt>
                <c:pt idx="40">
                  <c:v>0.22218900000000003</c:v>
                </c:pt>
                <c:pt idx="41">
                  <c:v>0.234044576</c:v>
                </c:pt>
                <c:pt idx="42">
                  <c:v>0.244255744</c:v>
                </c:pt>
                <c:pt idx="43">
                  <c:v>0.25486972399999996</c:v>
                </c:pt>
                <c:pt idx="44">
                  <c:v>0.266725192</c:v>
                </c:pt>
                <c:pt idx="45">
                  <c:v>0.28106914</c:v>
                </c:pt>
                <c:pt idx="46">
                  <c:v>0.29708865200000001</c:v>
                </c:pt>
                <c:pt idx="47">
                  <c:v>0.31041987199999999</c:v>
                </c:pt>
                <c:pt idx="48">
                  <c:v>0.32331499200000002</c:v>
                </c:pt>
                <c:pt idx="49">
                  <c:v>0.33844447600000005</c:v>
                </c:pt>
                <c:pt idx="50">
                  <c:v>0.35186410000000001</c:v>
                </c:pt>
                <c:pt idx="51">
                  <c:v>0.36276604800000001</c:v>
                </c:pt>
                <c:pt idx="52">
                  <c:v>0.37808199999999997</c:v>
                </c:pt>
                <c:pt idx="53">
                  <c:v>0.392198396</c:v>
                </c:pt>
                <c:pt idx="54">
                  <c:v>0.40796278000000002</c:v>
                </c:pt>
                <c:pt idx="55">
                  <c:v>0.42442272000000003</c:v>
                </c:pt>
                <c:pt idx="56">
                  <c:v>0.43897957599999998</c:v>
                </c:pt>
                <c:pt idx="57">
                  <c:v>0.45706218399999998</c:v>
                </c:pt>
                <c:pt idx="58">
                  <c:v>0.47519430399999996</c:v>
                </c:pt>
                <c:pt idx="59">
                  <c:v>0.49088211999999998</c:v>
                </c:pt>
                <c:pt idx="60">
                  <c:v>0.51136006000000001</c:v>
                </c:pt>
                <c:pt idx="61">
                  <c:v>0.52892761600000004</c:v>
                </c:pt>
                <c:pt idx="62">
                  <c:v>0.54797508800000005</c:v>
                </c:pt>
                <c:pt idx="63">
                  <c:v>0.56558616800000006</c:v>
                </c:pt>
                <c:pt idx="64">
                  <c:v>0.58855475199999996</c:v>
                </c:pt>
                <c:pt idx="65">
                  <c:v>0.60847757999999996</c:v>
                </c:pt>
                <c:pt idx="66">
                  <c:v>0.63026237600000001</c:v>
                </c:pt>
                <c:pt idx="67">
                  <c:v>0.64852770000000004</c:v>
                </c:pt>
                <c:pt idx="68">
                  <c:v>0.67137098399999995</c:v>
                </c:pt>
                <c:pt idx="69">
                  <c:v>0.69662672000000003</c:v>
                </c:pt>
                <c:pt idx="70">
                  <c:v>0.72023700000000002</c:v>
                </c:pt>
                <c:pt idx="71">
                  <c:v>0.74498032400000003</c:v>
                </c:pt>
                <c:pt idx="72">
                  <c:v>0.76489660000000004</c:v>
                </c:pt>
                <c:pt idx="73">
                  <c:v>0.78761735599999994</c:v>
                </c:pt>
                <c:pt idx="74">
                  <c:v>0.81014488799999995</c:v>
                </c:pt>
                <c:pt idx="75">
                  <c:v>0.83396630000000005</c:v>
                </c:pt>
                <c:pt idx="76">
                  <c:v>0.85313985599999997</c:v>
                </c:pt>
                <c:pt idx="77">
                  <c:v>0.87295921199999993</c:v>
                </c:pt>
                <c:pt idx="78">
                  <c:v>0.89295557200000009</c:v>
                </c:pt>
                <c:pt idx="79">
                  <c:v>0.91332074399999996</c:v>
                </c:pt>
                <c:pt idx="80">
                  <c:v>0.93212404000000004</c:v>
                </c:pt>
                <c:pt idx="81">
                  <c:v>0.95238418400000002</c:v>
                </c:pt>
                <c:pt idx="82">
                  <c:v>0.97207138400000004</c:v>
                </c:pt>
                <c:pt idx="83">
                  <c:v>0.98941016800000003</c:v>
                </c:pt>
                <c:pt idx="84">
                  <c:v>0.9999594759999999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6-42A9-B8FF-89DF95F5400B}"/>
            </c:ext>
          </c:extLst>
        </c:ser>
        <c:ser>
          <c:idx val="4"/>
          <c:order val="3"/>
          <c:tx>
            <c:strRef>
              <c:f>'donnees figure 4'!$B$28</c:f>
              <c:strCache>
                <c:ptCount val="1"/>
                <c:pt idx="0">
                  <c:v>Microentreprises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'donnees figure 4'!$C$24:$CY$24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'donnees figure 4'!$C$28:$CY$28</c:f>
              <c:numCache>
                <c:formatCode>0%</c:formatCode>
                <c:ptCount val="101"/>
                <c:pt idx="0">
                  <c:v>1.5530000000000001E-4</c:v>
                </c:pt>
                <c:pt idx="1">
                  <c:v>3.8639719999999998E-3</c:v>
                </c:pt>
                <c:pt idx="2">
                  <c:v>7.3548400000000005E-3</c:v>
                </c:pt>
                <c:pt idx="3">
                  <c:v>1.1039152000000002E-2</c:v>
                </c:pt>
                <c:pt idx="4">
                  <c:v>1.4609011999999999E-2</c:v>
                </c:pt>
                <c:pt idx="5">
                  <c:v>1.890971E-2</c:v>
                </c:pt>
                <c:pt idx="6">
                  <c:v>2.3700016000000001E-2</c:v>
                </c:pt>
                <c:pt idx="7">
                  <c:v>2.9965858000000001E-2</c:v>
                </c:pt>
                <c:pt idx="8">
                  <c:v>3.6277324E-2</c:v>
                </c:pt>
                <c:pt idx="9">
                  <c:v>4.1795850000000002E-2</c:v>
                </c:pt>
                <c:pt idx="10">
                  <c:v>4.8482269999999994E-2</c:v>
                </c:pt>
                <c:pt idx="11">
                  <c:v>5.5350228000000001E-2</c:v>
                </c:pt>
                <c:pt idx="12">
                  <c:v>6.1245311999999996E-2</c:v>
                </c:pt>
                <c:pt idx="13">
                  <c:v>6.7223880999999999E-2</c:v>
                </c:pt>
                <c:pt idx="14">
                  <c:v>7.605076999999999E-2</c:v>
                </c:pt>
                <c:pt idx="15">
                  <c:v>8.3203294999999997E-2</c:v>
                </c:pt>
                <c:pt idx="16">
                  <c:v>9.2603039999999998E-2</c:v>
                </c:pt>
                <c:pt idx="17">
                  <c:v>0.100813556</c:v>
                </c:pt>
                <c:pt idx="18">
                  <c:v>0.11086222400000001</c:v>
                </c:pt>
                <c:pt idx="19">
                  <c:v>0.121974129</c:v>
                </c:pt>
                <c:pt idx="20">
                  <c:v>0.13021768</c:v>
                </c:pt>
                <c:pt idx="21">
                  <c:v>0.139207147</c:v>
                </c:pt>
                <c:pt idx="22">
                  <c:v>0.14740174</c:v>
                </c:pt>
                <c:pt idx="23">
                  <c:v>0.15734477999999999</c:v>
                </c:pt>
                <c:pt idx="24">
                  <c:v>0.17054161199999998</c:v>
                </c:pt>
                <c:pt idx="25">
                  <c:v>0.18086179999999999</c:v>
                </c:pt>
                <c:pt idx="26">
                  <c:v>0.19247340000000002</c:v>
                </c:pt>
                <c:pt idx="27">
                  <c:v>0.20341297899999999</c:v>
                </c:pt>
                <c:pt idx="28">
                  <c:v>0.21709781199999997</c:v>
                </c:pt>
                <c:pt idx="29">
                  <c:v>0.230326429</c:v>
                </c:pt>
                <c:pt idx="30">
                  <c:v>0.24038799</c:v>
                </c:pt>
                <c:pt idx="31">
                  <c:v>0.25323394100000002</c:v>
                </c:pt>
                <c:pt idx="32">
                  <c:v>0.26441356399999999</c:v>
                </c:pt>
                <c:pt idx="33">
                  <c:v>0.27748266199999999</c:v>
                </c:pt>
                <c:pt idx="34">
                  <c:v>0.29217690200000002</c:v>
                </c:pt>
                <c:pt idx="35">
                  <c:v>0.30790044</c:v>
                </c:pt>
                <c:pt idx="36">
                  <c:v>0.31923869199999999</c:v>
                </c:pt>
                <c:pt idx="37">
                  <c:v>0.33486297800000003</c:v>
                </c:pt>
                <c:pt idx="38">
                  <c:v>0.34896009399999994</c:v>
                </c:pt>
                <c:pt idx="39">
                  <c:v>0.36113844899999997</c:v>
                </c:pt>
                <c:pt idx="40">
                  <c:v>0.37411717999999999</c:v>
                </c:pt>
                <c:pt idx="41">
                  <c:v>0.38958659699999998</c:v>
                </c:pt>
                <c:pt idx="42">
                  <c:v>0.40188217600000004</c:v>
                </c:pt>
                <c:pt idx="43">
                  <c:v>0.41364901500000001</c:v>
                </c:pt>
                <c:pt idx="44">
                  <c:v>0.42894949599999999</c:v>
                </c:pt>
                <c:pt idx="45">
                  <c:v>0.44258118000000002</c:v>
                </c:pt>
                <c:pt idx="46">
                  <c:v>0.45724885200000004</c:v>
                </c:pt>
                <c:pt idx="47">
                  <c:v>0.471684459</c:v>
                </c:pt>
                <c:pt idx="48">
                  <c:v>0.486074756</c:v>
                </c:pt>
                <c:pt idx="49">
                  <c:v>0.50302076200000001</c:v>
                </c:pt>
                <c:pt idx="50">
                  <c:v>0.51945259999999993</c:v>
                </c:pt>
                <c:pt idx="51">
                  <c:v>0.53538288499999998</c:v>
                </c:pt>
                <c:pt idx="52">
                  <c:v>0.54957444799999999</c:v>
                </c:pt>
                <c:pt idx="53">
                  <c:v>0.56736690400000001</c:v>
                </c:pt>
                <c:pt idx="54">
                  <c:v>0.58691154199999995</c:v>
                </c:pt>
                <c:pt idx="55">
                  <c:v>0.60483647499999993</c:v>
                </c:pt>
                <c:pt idx="56">
                  <c:v>0.62314459999999994</c:v>
                </c:pt>
                <c:pt idx="57">
                  <c:v>0.63980217900000003</c:v>
                </c:pt>
                <c:pt idx="58">
                  <c:v>0.65604749200000001</c:v>
                </c:pt>
                <c:pt idx="59">
                  <c:v>0.6731446579999999</c:v>
                </c:pt>
                <c:pt idx="60">
                  <c:v>0.69070502</c:v>
                </c:pt>
                <c:pt idx="61">
                  <c:v>0.71158231199999999</c:v>
                </c:pt>
                <c:pt idx="62">
                  <c:v>0.7298267679999999</c:v>
                </c:pt>
                <c:pt idx="63">
                  <c:v>0.74720924299999991</c:v>
                </c:pt>
                <c:pt idx="64">
                  <c:v>0.76452699199999996</c:v>
                </c:pt>
                <c:pt idx="65">
                  <c:v>0.78166683000000003</c:v>
                </c:pt>
                <c:pt idx="66">
                  <c:v>0.80105670000000007</c:v>
                </c:pt>
                <c:pt idx="67">
                  <c:v>0.81987046100000005</c:v>
                </c:pt>
                <c:pt idx="68">
                  <c:v>0.8404998159999999</c:v>
                </c:pt>
                <c:pt idx="69">
                  <c:v>0.85592669200000104</c:v>
                </c:pt>
                <c:pt idx="70">
                  <c:v>0.87286477000000007</c:v>
                </c:pt>
                <c:pt idx="71">
                  <c:v>0.88922378400000002</c:v>
                </c:pt>
                <c:pt idx="72">
                  <c:v>0.90644618799999999</c:v>
                </c:pt>
                <c:pt idx="73">
                  <c:v>0.92239717900000007</c:v>
                </c:pt>
                <c:pt idx="74">
                  <c:v>0.93667242799999995</c:v>
                </c:pt>
                <c:pt idx="75">
                  <c:v>0.95410905000000001</c:v>
                </c:pt>
                <c:pt idx="76">
                  <c:v>0.97046031999999993</c:v>
                </c:pt>
                <c:pt idx="77">
                  <c:v>0.98640511599999992</c:v>
                </c:pt>
                <c:pt idx="78">
                  <c:v>0.99871592799999998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26-42A9-B8FF-89DF95F5400B}"/>
            </c:ext>
          </c:extLst>
        </c:ser>
        <c:ser>
          <c:idx val="5"/>
          <c:order val="4"/>
          <c:tx>
            <c:strRef>
              <c:f>'donnees figure 4'!$B$29</c:f>
              <c:strCache>
                <c:ptCount val="1"/>
                <c:pt idx="0">
                  <c:v>PME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'donnees figure 4'!$C$24:$CY$24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'donnees figure 4'!$C$29:$CY$29</c:f>
              <c:numCache>
                <c:formatCode>0%</c:formatCode>
                <c:ptCount val="101"/>
                <c:pt idx="0">
                  <c:v>3.2400000000000001E-5</c:v>
                </c:pt>
                <c:pt idx="1">
                  <c:v>3.3046399999999999E-4</c:v>
                </c:pt>
                <c:pt idx="2">
                  <c:v>6.4791600000000001E-4</c:v>
                </c:pt>
                <c:pt idx="3">
                  <c:v>9.8687199999999997E-4</c:v>
                </c:pt>
                <c:pt idx="4">
                  <c:v>1.4122599999999998E-3</c:v>
                </c:pt>
                <c:pt idx="5">
                  <c:v>1.7345800000000001E-3</c:v>
                </c:pt>
                <c:pt idx="6">
                  <c:v>2.1378400000000002E-3</c:v>
                </c:pt>
                <c:pt idx="7">
                  <c:v>2.5480439999999997E-3</c:v>
                </c:pt>
                <c:pt idx="8">
                  <c:v>3.0960240000000002E-3</c:v>
                </c:pt>
                <c:pt idx="9">
                  <c:v>3.5803720000000001E-3</c:v>
                </c:pt>
                <c:pt idx="10">
                  <c:v>4.0463399999999998E-3</c:v>
                </c:pt>
                <c:pt idx="11">
                  <c:v>4.8244439999999998E-3</c:v>
                </c:pt>
                <c:pt idx="12">
                  <c:v>5.4433880000000004E-3</c:v>
                </c:pt>
                <c:pt idx="13">
                  <c:v>6.0039960000000002E-3</c:v>
                </c:pt>
                <c:pt idx="14">
                  <c:v>6.7576840000000008E-3</c:v>
                </c:pt>
                <c:pt idx="15">
                  <c:v>7.5586799999999999E-3</c:v>
                </c:pt>
                <c:pt idx="16">
                  <c:v>8.3571159999999995E-3</c:v>
                </c:pt>
                <c:pt idx="17">
                  <c:v>9.4237599999999998E-3</c:v>
                </c:pt>
                <c:pt idx="18">
                  <c:v>1.0263815999999999E-2</c:v>
                </c:pt>
                <c:pt idx="19">
                  <c:v>1.1172036000000002E-2</c:v>
                </c:pt>
                <c:pt idx="20">
                  <c:v>1.2143999999999999E-2</c:v>
                </c:pt>
                <c:pt idx="21">
                  <c:v>1.334834E-2</c:v>
                </c:pt>
                <c:pt idx="22">
                  <c:v>1.4610836E-2</c:v>
                </c:pt>
                <c:pt idx="23">
                  <c:v>1.5986443999999999E-2</c:v>
                </c:pt>
                <c:pt idx="24">
                  <c:v>1.7385864000000001E-2</c:v>
                </c:pt>
                <c:pt idx="25">
                  <c:v>1.9317000000000001E-2</c:v>
                </c:pt>
                <c:pt idx="26">
                  <c:v>2.0963584E-2</c:v>
                </c:pt>
                <c:pt idx="27">
                  <c:v>2.2797456000000001E-2</c:v>
                </c:pt>
                <c:pt idx="28">
                  <c:v>2.44253E-2</c:v>
                </c:pt>
                <c:pt idx="29">
                  <c:v>2.6184675999999997E-2</c:v>
                </c:pt>
                <c:pt idx="30">
                  <c:v>2.8978700000000003E-2</c:v>
                </c:pt>
                <c:pt idx="31">
                  <c:v>3.1309632000000004E-2</c:v>
                </c:pt>
                <c:pt idx="32">
                  <c:v>3.4302048000000002E-2</c:v>
                </c:pt>
                <c:pt idx="33">
                  <c:v>3.6285876000000002E-2</c:v>
                </c:pt>
                <c:pt idx="34">
                  <c:v>3.8988043999999999E-2</c:v>
                </c:pt>
                <c:pt idx="35">
                  <c:v>4.147406E-2</c:v>
                </c:pt>
                <c:pt idx="36">
                  <c:v>4.4427700000000001E-2</c:v>
                </c:pt>
                <c:pt idx="37">
                  <c:v>4.7236371999999999E-2</c:v>
                </c:pt>
                <c:pt idx="38">
                  <c:v>5.0126451999999995E-2</c:v>
                </c:pt>
                <c:pt idx="39">
                  <c:v>5.3525083999999994E-2</c:v>
                </c:pt>
                <c:pt idx="40">
                  <c:v>5.724278E-2</c:v>
                </c:pt>
                <c:pt idx="41">
                  <c:v>6.1037952000000006E-2</c:v>
                </c:pt>
                <c:pt idx="42">
                  <c:v>6.5179828000000009E-2</c:v>
                </c:pt>
                <c:pt idx="43">
                  <c:v>6.8946748000000002E-2</c:v>
                </c:pt>
                <c:pt idx="44">
                  <c:v>7.2599891999999999E-2</c:v>
                </c:pt>
                <c:pt idx="45">
                  <c:v>7.7164880000000005E-2</c:v>
                </c:pt>
                <c:pt idx="46">
                  <c:v>8.2068247999999996E-2</c:v>
                </c:pt>
                <c:pt idx="47">
                  <c:v>8.6529467999999998E-2</c:v>
                </c:pt>
                <c:pt idx="48">
                  <c:v>9.0987732000000002E-2</c:v>
                </c:pt>
                <c:pt idx="49">
                  <c:v>9.4555767999999998E-2</c:v>
                </c:pt>
                <c:pt idx="50">
                  <c:v>9.9410000000000012E-2</c:v>
                </c:pt>
                <c:pt idx="51">
                  <c:v>0.105187712</c:v>
                </c:pt>
                <c:pt idx="52">
                  <c:v>0.11026852399999999</c:v>
                </c:pt>
                <c:pt idx="53">
                  <c:v>0.116819536</c:v>
                </c:pt>
                <c:pt idx="54">
                  <c:v>0.12250608</c:v>
                </c:pt>
                <c:pt idx="55">
                  <c:v>0.12800916000000001</c:v>
                </c:pt>
                <c:pt idx="56">
                  <c:v>0.136281968</c:v>
                </c:pt>
                <c:pt idx="57">
                  <c:v>0.144169464</c:v>
                </c:pt>
                <c:pt idx="58">
                  <c:v>0.152309844</c:v>
                </c:pt>
                <c:pt idx="59">
                  <c:v>0.15930525200000001</c:v>
                </c:pt>
                <c:pt idx="60">
                  <c:v>0.16630272000000001</c:v>
                </c:pt>
                <c:pt idx="61">
                  <c:v>0.173979364</c:v>
                </c:pt>
                <c:pt idx="62">
                  <c:v>0.18188605599999999</c:v>
                </c:pt>
                <c:pt idx="63">
                  <c:v>0.19282162</c:v>
                </c:pt>
                <c:pt idx="64">
                  <c:v>0.20444173599999999</c:v>
                </c:pt>
                <c:pt idx="65">
                  <c:v>0.21390396</c:v>
                </c:pt>
                <c:pt idx="66">
                  <c:v>0.22252283599999997</c:v>
                </c:pt>
                <c:pt idx="67">
                  <c:v>0.233305864</c:v>
                </c:pt>
                <c:pt idx="68">
                  <c:v>0.244226096</c:v>
                </c:pt>
                <c:pt idx="69">
                  <c:v>0.25481335599999999</c:v>
                </c:pt>
                <c:pt idx="70">
                  <c:v>0.26632388000000096</c:v>
                </c:pt>
                <c:pt idx="71">
                  <c:v>0.28245989599999999</c:v>
                </c:pt>
                <c:pt idx="72">
                  <c:v>0.29742808799999998</c:v>
                </c:pt>
                <c:pt idx="73">
                  <c:v>0.31128439199999997</c:v>
                </c:pt>
                <c:pt idx="74">
                  <c:v>0.32783563999999998</c:v>
                </c:pt>
                <c:pt idx="75">
                  <c:v>0.34331740000000005</c:v>
                </c:pt>
                <c:pt idx="76">
                  <c:v>0.35644757599999999</c:v>
                </c:pt>
                <c:pt idx="77">
                  <c:v>0.37148317200000003</c:v>
                </c:pt>
                <c:pt idx="78">
                  <c:v>0.38858553600000001</c:v>
                </c:pt>
                <c:pt idx="79">
                  <c:v>0.41457110000000003</c:v>
                </c:pt>
                <c:pt idx="80">
                  <c:v>0.43245323999999996</c:v>
                </c:pt>
                <c:pt idx="81">
                  <c:v>0.46292282399999996</c:v>
                </c:pt>
                <c:pt idx="82">
                  <c:v>0.49217045599999998</c:v>
                </c:pt>
                <c:pt idx="83">
                  <c:v>0.51779766000000005</c:v>
                </c:pt>
                <c:pt idx="84">
                  <c:v>0.54971115199999998</c:v>
                </c:pt>
                <c:pt idx="85">
                  <c:v>0.57473045999999994</c:v>
                </c:pt>
                <c:pt idx="86">
                  <c:v>0.607299487999999</c:v>
                </c:pt>
                <c:pt idx="87">
                  <c:v>0.64543108800000004</c:v>
                </c:pt>
                <c:pt idx="88">
                  <c:v>0.69719847200000007</c:v>
                </c:pt>
                <c:pt idx="89">
                  <c:v>0.74948170000000003</c:v>
                </c:pt>
                <c:pt idx="90">
                  <c:v>0.78855180000000002</c:v>
                </c:pt>
                <c:pt idx="91">
                  <c:v>0.83126047999999997</c:v>
                </c:pt>
                <c:pt idx="92">
                  <c:v>0.87445066800000104</c:v>
                </c:pt>
                <c:pt idx="93">
                  <c:v>0.92259019600000003</c:v>
                </c:pt>
                <c:pt idx="94">
                  <c:v>0.97158124800000001</c:v>
                </c:pt>
                <c:pt idx="95">
                  <c:v>0.99647189999999997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26-42A9-B8FF-89DF95F5400B}"/>
            </c:ext>
          </c:extLst>
        </c:ser>
        <c:ser>
          <c:idx val="6"/>
          <c:order val="5"/>
          <c:tx>
            <c:strRef>
              <c:f>'donnees figure 4'!$B$30</c:f>
              <c:strCache>
                <c:ptCount val="1"/>
                <c:pt idx="0">
                  <c:v>ETI et 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'donnees figure 4'!$C$24:$CY$24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'donnees figure 4'!$C$30:$CY$30</c:f>
              <c:numCache>
                <c:formatCode>0%</c:formatCode>
                <c:ptCount val="101"/>
                <c:pt idx="0">
                  <c:v>2.3999999999999999E-6</c:v>
                </c:pt>
                <c:pt idx="1">
                  <c:v>3.2534999999999999E-5</c:v>
                </c:pt>
                <c:pt idx="2">
                  <c:v>6.2148000000000002E-5</c:v>
                </c:pt>
                <c:pt idx="3">
                  <c:v>1.24833E-4</c:v>
                </c:pt>
                <c:pt idx="4">
                  <c:v>1.87252E-4</c:v>
                </c:pt>
                <c:pt idx="5">
                  <c:v>2.5063E-4</c:v>
                </c:pt>
                <c:pt idx="6">
                  <c:v>3.1730000000000001E-4</c:v>
                </c:pt>
                <c:pt idx="7">
                  <c:v>4.2415599999999997E-4</c:v>
                </c:pt>
                <c:pt idx="8">
                  <c:v>5.4231599999999994E-4</c:v>
                </c:pt>
                <c:pt idx="9">
                  <c:v>6.4512100000000002E-4</c:v>
                </c:pt>
                <c:pt idx="10">
                  <c:v>8.5853999999999998E-4</c:v>
                </c:pt>
                <c:pt idx="11">
                  <c:v>9.7388699999999999E-4</c:v>
                </c:pt>
                <c:pt idx="12">
                  <c:v>1.19444E-3</c:v>
                </c:pt>
                <c:pt idx="13">
                  <c:v>1.3709389999999998E-3</c:v>
                </c:pt>
                <c:pt idx="14">
                  <c:v>1.6509399999999998E-3</c:v>
                </c:pt>
                <c:pt idx="15">
                  <c:v>1.899555E-3</c:v>
                </c:pt>
                <c:pt idx="16">
                  <c:v>2.0702519999999999E-3</c:v>
                </c:pt>
                <c:pt idx="17">
                  <c:v>2.3184910000000002E-3</c:v>
                </c:pt>
                <c:pt idx="18">
                  <c:v>2.5531439999999998E-3</c:v>
                </c:pt>
                <c:pt idx="19">
                  <c:v>2.9908159999999999E-3</c:v>
                </c:pt>
                <c:pt idx="20">
                  <c:v>3.3950000000000004E-3</c:v>
                </c:pt>
                <c:pt idx="21">
                  <c:v>3.7066529999999999E-3</c:v>
                </c:pt>
                <c:pt idx="22">
                  <c:v>4.1065679999999997E-3</c:v>
                </c:pt>
                <c:pt idx="23">
                  <c:v>4.6338990000000004E-3</c:v>
                </c:pt>
                <c:pt idx="24">
                  <c:v>5.4191599999999993E-3</c:v>
                </c:pt>
                <c:pt idx="25">
                  <c:v>5.9083750000000004E-3</c:v>
                </c:pt>
                <c:pt idx="26">
                  <c:v>6.5612780000000002E-3</c:v>
                </c:pt>
                <c:pt idx="27">
                  <c:v>7.2081870000000004E-3</c:v>
                </c:pt>
                <c:pt idx="28">
                  <c:v>7.8087800000000099E-3</c:v>
                </c:pt>
                <c:pt idx="29">
                  <c:v>8.9560279999999996E-3</c:v>
                </c:pt>
                <c:pt idx="30">
                  <c:v>9.8372000000000008E-3</c:v>
                </c:pt>
                <c:pt idx="31">
                  <c:v>1.0787089999999999E-2</c:v>
                </c:pt>
                <c:pt idx="32">
                  <c:v>1.1759896000000001E-2</c:v>
                </c:pt>
                <c:pt idx="33">
                  <c:v>1.2546813E-2</c:v>
                </c:pt>
                <c:pt idx="34">
                  <c:v>1.3670164E-2</c:v>
                </c:pt>
                <c:pt idx="35">
                  <c:v>1.4525455E-2</c:v>
                </c:pt>
                <c:pt idx="36">
                  <c:v>1.5993152E-2</c:v>
                </c:pt>
                <c:pt idx="37">
                  <c:v>1.7232449E-2</c:v>
                </c:pt>
                <c:pt idx="38">
                  <c:v>1.8606370000000001E-2</c:v>
                </c:pt>
                <c:pt idx="39">
                  <c:v>1.9681628999999999E-2</c:v>
                </c:pt>
                <c:pt idx="40">
                  <c:v>2.145176E-2</c:v>
                </c:pt>
                <c:pt idx="41">
                  <c:v>2.3067397999999999E-2</c:v>
                </c:pt>
                <c:pt idx="42">
                  <c:v>2.4536057999999999E-2</c:v>
                </c:pt>
                <c:pt idx="43">
                  <c:v>2.5536791E-2</c:v>
                </c:pt>
                <c:pt idx="44">
                  <c:v>2.7451780000000002E-2</c:v>
                </c:pt>
                <c:pt idx="45">
                  <c:v>2.9389715E-2</c:v>
                </c:pt>
                <c:pt idx="46">
                  <c:v>3.2148360000000001E-2</c:v>
                </c:pt>
                <c:pt idx="47">
                  <c:v>3.4153245999999998E-2</c:v>
                </c:pt>
                <c:pt idx="48">
                  <c:v>3.6173596000000002E-2</c:v>
                </c:pt>
                <c:pt idx="49">
                  <c:v>3.8193340999999999E-2</c:v>
                </c:pt>
                <c:pt idx="50">
                  <c:v>3.9895399999999998E-2</c:v>
                </c:pt>
                <c:pt idx="51">
                  <c:v>4.2137893999999995E-2</c:v>
                </c:pt>
                <c:pt idx="52">
                  <c:v>4.4620524000000002E-2</c:v>
                </c:pt>
                <c:pt idx="53">
                  <c:v>4.6254321000000001E-2</c:v>
                </c:pt>
                <c:pt idx="54">
                  <c:v>4.9341679999999999E-2</c:v>
                </c:pt>
                <c:pt idx="55">
                  <c:v>5.1324685000000002E-2</c:v>
                </c:pt>
                <c:pt idx="56">
                  <c:v>5.4480840000000107E-2</c:v>
                </c:pt>
                <c:pt idx="57">
                  <c:v>5.7604946999999997E-2</c:v>
                </c:pt>
                <c:pt idx="58">
                  <c:v>6.1189288000000001E-2</c:v>
                </c:pt>
                <c:pt idx="59">
                  <c:v>6.4108932999999993E-2</c:v>
                </c:pt>
                <c:pt idx="60">
                  <c:v>6.8328899999999998E-2</c:v>
                </c:pt>
                <c:pt idx="61">
                  <c:v>7.2378580999999997E-2</c:v>
                </c:pt>
                <c:pt idx="62">
                  <c:v>7.5574928E-2</c:v>
                </c:pt>
                <c:pt idx="63">
                  <c:v>7.9105765000000008E-2</c:v>
                </c:pt>
                <c:pt idx="64">
                  <c:v>8.1921743999999908E-2</c:v>
                </c:pt>
                <c:pt idx="65">
                  <c:v>8.6009080000000002E-2</c:v>
                </c:pt>
                <c:pt idx="66">
                  <c:v>8.9297026000000002E-2</c:v>
                </c:pt>
                <c:pt idx="67">
                  <c:v>9.5570491000000007E-2</c:v>
                </c:pt>
                <c:pt idx="68">
                  <c:v>0.10114993200000001</c:v>
                </c:pt>
                <c:pt idx="69">
                  <c:v>0.105809559</c:v>
                </c:pt>
                <c:pt idx="70">
                  <c:v>0.11010096000000001</c:v>
                </c:pt>
                <c:pt idx="71">
                  <c:v>0.114439475</c:v>
                </c:pt>
                <c:pt idx="72">
                  <c:v>0.11880973600000001</c:v>
                </c:pt>
                <c:pt idx="73">
                  <c:v>0.12391653</c:v>
                </c:pt>
                <c:pt idx="74">
                  <c:v>0.12918848799999999</c:v>
                </c:pt>
                <c:pt idx="75">
                  <c:v>0.13327842499999998</c:v>
                </c:pt>
                <c:pt idx="76">
                  <c:v>0.13877579600000001</c:v>
                </c:pt>
                <c:pt idx="77">
                  <c:v>0.14812320900000001</c:v>
                </c:pt>
                <c:pt idx="78">
                  <c:v>0.154353874</c:v>
                </c:pt>
                <c:pt idx="79">
                  <c:v>0.16094067599999998</c:v>
                </c:pt>
                <c:pt idx="80">
                  <c:v>0.16770009999999999</c:v>
                </c:pt>
                <c:pt idx="81">
                  <c:v>0.18123998499999999</c:v>
                </c:pt>
                <c:pt idx="82">
                  <c:v>0.18976105600000001</c:v>
                </c:pt>
                <c:pt idx="83">
                  <c:v>0.20036605800000001</c:v>
                </c:pt>
                <c:pt idx="84">
                  <c:v>0.21384104800000001</c:v>
                </c:pt>
                <c:pt idx="85">
                  <c:v>0.22896588999999998</c:v>
                </c:pt>
                <c:pt idx="86">
                  <c:v>0.24356746999999998</c:v>
                </c:pt>
                <c:pt idx="87">
                  <c:v>0.25951711999999999</c:v>
                </c:pt>
                <c:pt idx="88">
                  <c:v>0.2795744</c:v>
                </c:pt>
                <c:pt idx="89">
                  <c:v>0.29687991400000002</c:v>
                </c:pt>
                <c:pt idx="90">
                  <c:v>0.32273236</c:v>
                </c:pt>
                <c:pt idx="91">
                  <c:v>0.36136783700000003</c:v>
                </c:pt>
                <c:pt idx="92">
                  <c:v>0.400946992</c:v>
                </c:pt>
                <c:pt idx="93">
                  <c:v>0.45118818400000005</c:v>
                </c:pt>
                <c:pt idx="94">
                  <c:v>0.52904400200000001</c:v>
                </c:pt>
                <c:pt idx="95">
                  <c:v>0.61003263000000107</c:v>
                </c:pt>
                <c:pt idx="96">
                  <c:v>0.69648547199999999</c:v>
                </c:pt>
                <c:pt idx="97">
                  <c:v>0.77354311199999903</c:v>
                </c:pt>
                <c:pt idx="98">
                  <c:v>0.88566773999999893</c:v>
                </c:pt>
                <c:pt idx="99">
                  <c:v>0.98592966399999993</c:v>
                </c:pt>
                <c:pt idx="10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26-42A9-B8FF-89DF95F5400B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58808351"/>
        <c:axId val="2058813759"/>
      </c:lineChart>
      <c:catAx>
        <c:axId val="205880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Part des entreprises</a:t>
                </a:r>
              </a:p>
            </c:rich>
          </c:tx>
          <c:layout>
            <c:manualLayout>
              <c:xMode val="edge"/>
              <c:yMode val="edge"/>
              <c:x val="0.72550530978919348"/>
              <c:y val="0.73264334904845363"/>
            </c:manualLayout>
          </c:layout>
          <c:overlay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8813759"/>
        <c:crossesAt val="0"/>
        <c:auto val="1"/>
        <c:lblAlgn val="ctr"/>
        <c:lblOffset val="100"/>
        <c:tickLblSkip val="10"/>
        <c:tickMarkSkip val="10"/>
        <c:noMultiLvlLbl val="0"/>
      </c:catAx>
      <c:valAx>
        <c:axId val="205881375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0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Part des </a:t>
                </a:r>
                <a:r>
                  <a:rPr lang="fr-FR" sz="1400" b="0" i="0" u="none" strike="noStrike" baseline="0">
                    <a:effectLst/>
                  </a:rPr>
                  <a:t>États</a:t>
                </a:r>
                <a:r>
                  <a:rPr lang="en-US"/>
                  <a:t>-Unis dans les exportations</a:t>
                </a:r>
              </a:p>
            </c:rich>
          </c:tx>
          <c:layout>
            <c:manualLayout>
              <c:xMode val="edge"/>
              <c:yMode val="edge"/>
              <c:x val="8.3346480115617155E-2"/>
              <c:y val="6.7455954652144434E-2"/>
            </c:manualLayout>
          </c:layout>
          <c:overlay val="0"/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wrap="square" anchor="ctr" anchorCtr="0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58808351"/>
        <c:crossesAt val="0"/>
        <c:crossBetween val="between"/>
        <c:minorUnit val="5.000000000000001E-2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3409007787960933"/>
          <c:y val="0.88316970315949017"/>
          <c:w val="0.70880605635656857"/>
          <c:h val="9.1830626297235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20371422749778E-2"/>
          <c:y val="5.9575462405855553E-2"/>
          <c:w val="0.90239642556542632"/>
          <c:h val="0.88273007324365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'données figure 5'!$D$15</c:f>
              <c:strCache>
                <c:ptCount val="1"/>
                <c:pt idx="0">
                  <c:v>Part du marché américain 
dans les exportations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0">
                <a:solidFill>
                  <a:schemeClr val="accent5"/>
                </a:solidFill>
                <a:round/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63500">
                  <a:solidFill>
                    <a:srgbClr val="FF0000"/>
                  </a:solidFill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AA7-4DF2-9625-3841247C1A66}"/>
              </c:ext>
            </c:extLst>
          </c:dPt>
          <c:dLbls>
            <c:dLbl>
              <c:idx val="0"/>
              <c:layout>
                <c:manualLayout>
                  <c:x val="8.1873726431084017E-3"/>
                  <c:y val="-2.5085804479857279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dk2">
                            <a:lumMod val="75000"/>
                          </a:schemeClr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29B1F8E1-E91B-4C99-953E-943171B036BF}" type="CELLRANGE">
                      <a:rPr lang="en-US">
                        <a:solidFill>
                          <a:srgbClr val="FF0000"/>
                        </a:solidFill>
                      </a:rPr>
                      <a:pPr>
                        <a:defRPr/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2">
                          <a:lumMod val="75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AA7-4DF2-9625-3841247C1A66}"/>
                </c:ext>
              </c:extLst>
            </c:dLbl>
            <c:dLbl>
              <c:idx val="1"/>
              <c:layout>
                <c:manualLayout>
                  <c:x val="0"/>
                  <c:y val="-0.14409638918752535"/>
                </c:manualLayout>
              </c:layout>
              <c:tx>
                <c:rich>
                  <a:bodyPr/>
                  <a:lstStyle/>
                  <a:p>
                    <a:fld id="{A56F9054-85E5-448B-995D-E6415DF144F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AA7-4DF2-9625-3841247C1A66}"/>
                </c:ext>
              </c:extLst>
            </c:dLbl>
            <c:dLbl>
              <c:idx val="2"/>
              <c:layout>
                <c:manualLayout>
                  <c:x val="-0.10509449055363088"/>
                  <c:y val="-0.22147193426860814"/>
                </c:manualLayout>
              </c:layout>
              <c:tx>
                <c:rich>
                  <a:bodyPr/>
                  <a:lstStyle/>
                  <a:p>
                    <a:fld id="{31AF0582-F822-47CF-AE0A-22DDECE9DFA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AA7-4DF2-9625-3841247C1A66}"/>
                </c:ext>
              </c:extLst>
            </c:dLbl>
            <c:dLbl>
              <c:idx val="3"/>
              <c:layout>
                <c:manualLayout>
                  <c:x val="4.0944883243677295E-2"/>
                  <c:y val="-2.9236948530802238E-2"/>
                </c:manualLayout>
              </c:layout>
              <c:tx>
                <c:rich>
                  <a:bodyPr/>
                  <a:lstStyle/>
                  <a:p>
                    <a:fld id="{472C0121-7820-4535-893B-F9E6A6748BF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A7-4DF2-9625-3841247C1A66}"/>
                </c:ext>
              </c:extLst>
            </c:dLbl>
            <c:dLbl>
              <c:idx val="4"/>
              <c:layout>
                <c:manualLayout>
                  <c:x val="-2.1837271063294555E-2"/>
                  <c:y val="-8.5622492125920879E-2"/>
                </c:manualLayout>
              </c:layout>
              <c:tx>
                <c:rich>
                  <a:bodyPr/>
                  <a:lstStyle/>
                  <a:p>
                    <a:fld id="{2447E6B3-7D9B-47BA-B4B3-1A9BD411BE6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AA7-4DF2-9625-3841247C1A66}"/>
                </c:ext>
              </c:extLst>
            </c:dLbl>
            <c:dLbl>
              <c:idx val="5"/>
              <c:layout>
                <c:manualLayout>
                  <c:x val="4.3674542126589111E-2"/>
                  <c:y val="7.5180724793491291E-2"/>
                </c:manualLayout>
              </c:layout>
              <c:tx>
                <c:rich>
                  <a:bodyPr/>
                  <a:lstStyle/>
                  <a:p>
                    <a:fld id="{31B7006B-C211-44DC-A01E-12D69BF0789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AA7-4DF2-9625-3841247C1A66}"/>
                </c:ext>
              </c:extLst>
            </c:dLbl>
            <c:dLbl>
              <c:idx val="6"/>
              <c:layout>
                <c:manualLayout>
                  <c:x val="-0.12283464973103191"/>
                  <c:y val="0.15453815651995462"/>
                </c:manualLayout>
              </c:layout>
              <c:tx>
                <c:rich>
                  <a:bodyPr/>
                  <a:lstStyle/>
                  <a:p>
                    <a:fld id="{AA6E828A-1392-4731-903A-B5BEB619D98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AA7-4DF2-9625-3841247C1A66}"/>
                </c:ext>
              </c:extLst>
            </c:dLbl>
            <c:dLbl>
              <c:idx val="7"/>
              <c:layout>
                <c:manualLayout>
                  <c:x val="-0.11735234121788785"/>
                  <c:y val="-0.29893917005163168"/>
                </c:manualLayout>
              </c:layout>
              <c:tx>
                <c:rich>
                  <a:bodyPr/>
                  <a:lstStyle/>
                  <a:p>
                    <a:fld id="{60DA5FDB-A993-4C3E-AE25-25F02610D72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AA7-4DF2-9625-3841247C1A6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A7-4DF2-9625-3841247C1A66}"/>
                </c:ext>
              </c:extLst>
            </c:dLbl>
            <c:dLbl>
              <c:idx val="9"/>
              <c:layout>
                <c:manualLayout>
                  <c:x val="3.8215224360765424E-2"/>
                  <c:y val="6.473895746106223E-2"/>
                </c:manualLayout>
              </c:layout>
              <c:tx>
                <c:rich>
                  <a:bodyPr/>
                  <a:lstStyle/>
                  <a:p>
                    <a:fld id="{C037E954-751C-4B85-BE77-D2A46F19E44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AA7-4DF2-9625-3841247C1A66}"/>
                </c:ext>
              </c:extLst>
            </c:dLbl>
            <c:dLbl>
              <c:idx val="10"/>
              <c:layout>
                <c:manualLayout>
                  <c:x val="8.0524937045898679E-2"/>
                  <c:y val="-1.4618474265401114E-2"/>
                </c:manualLayout>
              </c:layout>
              <c:tx>
                <c:rich>
                  <a:bodyPr/>
                  <a:lstStyle/>
                  <a:p>
                    <a:fld id="{8764C235-8DF9-4061-A449-8FC71DCBA32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AA7-4DF2-9625-3841247C1A66}"/>
                </c:ext>
              </c:extLst>
            </c:dLbl>
            <c:dLbl>
              <c:idx val="11"/>
              <c:layout>
                <c:manualLayout>
                  <c:x val="-3.1391077153486026E-2"/>
                  <c:y val="-4.1767069329717542E-2"/>
                </c:manualLayout>
              </c:layout>
              <c:tx>
                <c:rich>
                  <a:bodyPr/>
                  <a:lstStyle/>
                  <a:p>
                    <a:fld id="{43CC2F28-8167-4B43-BC55-F4B71EA138D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AA7-4DF2-9625-3841247C1A66}"/>
                </c:ext>
              </c:extLst>
            </c:dLbl>
            <c:dLbl>
              <c:idx val="12"/>
              <c:layout>
                <c:manualLayout>
                  <c:x val="0.15284481651743337"/>
                  <c:y val="9.1891737963957762E-2"/>
                </c:manualLayout>
              </c:layout>
              <c:tx>
                <c:rich>
                  <a:bodyPr/>
                  <a:lstStyle/>
                  <a:p>
                    <a:fld id="{A15DBA7E-C31B-4D13-A461-C3D883B5BAB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AA7-4DF2-9625-3841247C1A66}"/>
                </c:ext>
              </c:extLst>
            </c:dLbl>
            <c:dLbl>
              <c:idx val="13"/>
              <c:layout>
                <c:manualLayout>
                  <c:x val="0.20199475733547465"/>
                  <c:y val="4.1767069329717389E-2"/>
                </c:manualLayout>
              </c:layout>
              <c:tx>
                <c:rich>
                  <a:bodyPr/>
                  <a:lstStyle/>
                  <a:p>
                    <a:fld id="{3468CD81-9523-4C56-845F-1EAE695B08C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AA7-4DF2-9625-3841247C1A66}"/>
                </c:ext>
              </c:extLst>
            </c:dLbl>
            <c:dLbl>
              <c:idx val="14"/>
              <c:layout>
                <c:manualLayout>
                  <c:x val="0.11874016140666405"/>
                  <c:y val="8.3534138659434928E-3"/>
                </c:manualLayout>
              </c:layout>
              <c:tx>
                <c:rich>
                  <a:bodyPr/>
                  <a:lstStyle/>
                  <a:p>
                    <a:fld id="{294E9A7D-9644-432E-A251-D5BFB830B23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AA7-4DF2-9625-3841247C1A66}"/>
                </c:ext>
              </c:extLst>
            </c:dLbl>
            <c:dLbl>
              <c:idx val="15"/>
              <c:layout>
                <c:manualLayout>
                  <c:x val="-8.188976648735459E-2"/>
                  <c:y val="0.10024096639132177"/>
                </c:manualLayout>
              </c:layout>
              <c:tx>
                <c:rich>
                  <a:bodyPr/>
                  <a:lstStyle/>
                  <a:p>
                    <a:fld id="{8C5C9A2B-9787-4AD8-A58B-4C7BEF02B72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AA7-4DF2-9625-3841247C1A66}"/>
                </c:ext>
              </c:extLst>
            </c:dLbl>
            <c:dLbl>
              <c:idx val="16"/>
              <c:layout>
                <c:manualLayout>
                  <c:x val="3.5485565477853552E-2"/>
                  <c:y val="-5.0120483195661002E-2"/>
                </c:manualLayout>
              </c:layout>
              <c:tx>
                <c:rich>
                  <a:bodyPr/>
                  <a:lstStyle/>
                  <a:p>
                    <a:fld id="{E2AD4E15-E8F5-4690-8A7C-E57BE614433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AA7-4DF2-9625-3841247C1A66}"/>
                </c:ext>
              </c:extLst>
            </c:dLbl>
            <c:dLbl>
              <c:idx val="17"/>
              <c:layout>
                <c:manualLayout>
                  <c:x val="-4.503937156804505E-2"/>
                  <c:y val="-0.17542169118481343"/>
                </c:manualLayout>
              </c:layout>
              <c:tx>
                <c:rich>
                  <a:bodyPr/>
                  <a:lstStyle/>
                  <a:p>
                    <a:fld id="{3F86BB5B-A846-4F20-B964-28A3F018521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AA7-4DF2-9625-3841247C1A66}"/>
                </c:ext>
              </c:extLst>
            </c:dLbl>
            <c:dLbl>
              <c:idx val="18"/>
              <c:layout>
                <c:manualLayout>
                  <c:x val="-1.2281058964662689E-2"/>
                  <c:y val="-0.22159127290540528"/>
                </c:manualLayout>
              </c:layout>
              <c:tx>
                <c:rich>
                  <a:bodyPr/>
                  <a:lstStyle/>
                  <a:p>
                    <a:fld id="{EADB920A-6F95-432C-87DB-0992E908044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AA7-4DF2-9625-3841247C1A6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'données figure 5'!$C$16:$C$34</c:f>
              <c:numCache>
                <c:formatCode>0.0%</c:formatCode>
                <c:ptCount val="19"/>
                <c:pt idx="0">
                  <c:v>0.19775026007696642</c:v>
                </c:pt>
                <c:pt idx="1">
                  <c:v>0.18798796035692164</c:v>
                </c:pt>
                <c:pt idx="2">
                  <c:v>0.41018621200628497</c:v>
                </c:pt>
                <c:pt idx="3">
                  <c:v>0.27903808349821335</c:v>
                </c:pt>
                <c:pt idx="4">
                  <c:v>0.32007635708402926</c:v>
                </c:pt>
                <c:pt idx="5">
                  <c:v>0.27018195272786233</c:v>
                </c:pt>
                <c:pt idx="6">
                  <c:v>0.16250879019751985</c:v>
                </c:pt>
                <c:pt idx="7">
                  <c:v>0.30227611010459665</c:v>
                </c:pt>
                <c:pt idx="9">
                  <c:v>0.19796837975941331</c:v>
                </c:pt>
                <c:pt idx="10">
                  <c:v>0.38421773720252456</c:v>
                </c:pt>
                <c:pt idx="11">
                  <c:v>0.68510293468583705</c:v>
                </c:pt>
                <c:pt idx="12">
                  <c:v>0.44177136191087069</c:v>
                </c:pt>
                <c:pt idx="13">
                  <c:v>0.40800248807727807</c:v>
                </c:pt>
                <c:pt idx="14">
                  <c:v>0.32729795864250094</c:v>
                </c:pt>
                <c:pt idx="15">
                  <c:v>0.4384261826939691</c:v>
                </c:pt>
                <c:pt idx="16">
                  <c:v>0.53071499488306695</c:v>
                </c:pt>
                <c:pt idx="17">
                  <c:v>0.1255796375992006</c:v>
                </c:pt>
                <c:pt idx="18">
                  <c:v>2.6569951019916362E-2</c:v>
                </c:pt>
              </c:numCache>
            </c:numRef>
          </c:xVal>
          <c:yVal>
            <c:numRef>
              <c:f>'données figure 5'!$D$16:$D$34</c:f>
              <c:numCache>
                <c:formatCode>0.0%</c:formatCode>
                <c:ptCount val="19"/>
                <c:pt idx="0">
                  <c:v>0.10788087025189548</c:v>
                </c:pt>
                <c:pt idx="1">
                  <c:v>0.10336900706024196</c:v>
                </c:pt>
                <c:pt idx="2">
                  <c:v>0.15287758228500106</c:v>
                </c:pt>
                <c:pt idx="3">
                  <c:v>0.31211391900376179</c:v>
                </c:pt>
                <c:pt idx="4">
                  <c:v>0.12379980903485609</c:v>
                </c:pt>
                <c:pt idx="5">
                  <c:v>9.4529938317528414E-2</c:v>
                </c:pt>
                <c:pt idx="6">
                  <c:v>0.11312800983893923</c:v>
                </c:pt>
                <c:pt idx="7">
                  <c:v>0.10794632496985285</c:v>
                </c:pt>
                <c:pt idx="9">
                  <c:v>5.0389868314519352E-2</c:v>
                </c:pt>
                <c:pt idx="10">
                  <c:v>0.28494361059269646</c:v>
                </c:pt>
                <c:pt idx="11">
                  <c:v>0.15900004057543046</c:v>
                </c:pt>
                <c:pt idx="12">
                  <c:v>0.10054435748084878</c:v>
                </c:pt>
                <c:pt idx="13">
                  <c:v>0.14188917388171984</c:v>
                </c:pt>
                <c:pt idx="14">
                  <c:v>0.12299904180296894</c:v>
                </c:pt>
                <c:pt idx="15">
                  <c:v>0.10339165428693121</c:v>
                </c:pt>
                <c:pt idx="16">
                  <c:v>0.21180146986122086</c:v>
                </c:pt>
                <c:pt idx="17">
                  <c:v>0.10660604952769662</c:v>
                </c:pt>
                <c:pt idx="18">
                  <c:v>0.12571326697026014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'données figure 5'!$B$16:$B$34</c15:f>
                <c15:dlblRangeCache>
                  <c:ptCount val="19"/>
                  <c:pt idx="0">
                    <c:v>Ensemble</c:v>
                  </c:pt>
                  <c:pt idx="1">
                    <c:v>Groupe</c:v>
                  </c:pt>
                  <c:pt idx="2">
                    <c:v>Entreprises indépendantes</c:v>
                  </c:pt>
                  <c:pt idx="3">
                    <c:v>Microentreprises</c:v>
                  </c:pt>
                  <c:pt idx="4">
                    <c:v>PME</c:v>
                  </c:pt>
                  <c:pt idx="5">
                    <c:v>ETI</c:v>
                  </c:pt>
                  <c:pt idx="6">
                    <c:v>GE</c:v>
                  </c:pt>
                  <c:pt idx="7">
                    <c:v>Industrie</c:v>
                  </c:pt>
                  <c:pt idx="8">
                    <c:v>dont :</c:v>
                  </c:pt>
                  <c:pt idx="9">
                    <c:v>Industries alimentaires</c:v>
                  </c:pt>
                  <c:pt idx="10">
                    <c:v>Boissons</c:v>
                  </c:pt>
                  <c:pt idx="11">
                    <c:v>Industrie du cuir</c:v>
                  </c:pt>
                  <c:pt idx="12">
                    <c:v>Industrie chimique</c:v>
                  </c:pt>
                  <c:pt idx="13">
                    <c:v>Industrie pharmaceutique</c:v>
                  </c:pt>
                  <c:pt idx="14">
                    <c:v>équipements électroniques…</c:v>
                  </c:pt>
                  <c:pt idx="15">
                    <c:v>Machines…</c:v>
                  </c:pt>
                  <c:pt idx="16">
                    <c:v>Matériel de transport</c:v>
                  </c:pt>
                  <c:pt idx="17">
                    <c:v>Commerce</c:v>
                  </c:pt>
                  <c:pt idx="18">
                    <c:v>Services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CAA7-4DF2-9625-3841247C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298528"/>
        <c:axId val="598308096"/>
      </c:scatterChart>
      <c:valAx>
        <c:axId val="59829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Part des exportations dans le chiffre d'affaires</a:t>
                </a:r>
              </a:p>
            </c:rich>
          </c:tx>
          <c:layout>
            <c:manualLayout>
              <c:xMode val="edge"/>
              <c:yMode val="edge"/>
              <c:x val="0.56796743151565265"/>
              <c:y val="0.87458385035155028"/>
            </c:manualLayout>
          </c:layout>
          <c:overlay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98308096"/>
        <c:crosses val="autoZero"/>
        <c:crossBetween val="midCat"/>
        <c:majorUnit val="5.000000000000001E-2"/>
      </c:valAx>
      <c:valAx>
        <c:axId val="59830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Part du marché américain dans les exportations</a:t>
                </a:r>
              </a:p>
            </c:rich>
          </c:tx>
          <c:layout>
            <c:manualLayout>
              <c:xMode val="edge"/>
              <c:yMode val="edge"/>
              <c:x val="9.5538060901913691E-2"/>
              <c:y val="8.1009039775076105E-2"/>
            </c:manualLayout>
          </c:layout>
          <c:overlay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9829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 b="1" baseline="0">
          <a:latin typeface="Marianne" panose="02000000000000000000" pitchFamily="50" charset="0"/>
        </a:defRPr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987930811927193"/>
          <c:y val="2.3012552301255231E-2"/>
          <c:w val="0.56509336947635658"/>
          <c:h val="0.953974895397489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'donnees figure 6'!$B$16:$B$34</c:f>
              <c:strCache>
                <c:ptCount val="19"/>
                <c:pt idx="0">
                  <c:v>Ensemble</c:v>
                </c:pt>
                <c:pt idx="1">
                  <c:v>Groupe</c:v>
                </c:pt>
                <c:pt idx="2">
                  <c:v>Entreprises indépendantes</c:v>
                </c:pt>
                <c:pt idx="3">
                  <c:v>Microentreprises</c:v>
                </c:pt>
                <c:pt idx="4">
                  <c:v>PME</c:v>
                </c:pt>
                <c:pt idx="5">
                  <c:v>ETI</c:v>
                </c:pt>
                <c:pt idx="6">
                  <c:v>GE</c:v>
                </c:pt>
                <c:pt idx="7">
                  <c:v>Industrie</c:v>
                </c:pt>
                <c:pt idx="8">
                  <c:v>dont :</c:v>
                </c:pt>
                <c:pt idx="9">
                  <c:v>Industries alimentaires</c:v>
                </c:pt>
                <c:pt idx="10">
                  <c:v>Fabrication de boissons</c:v>
                </c:pt>
                <c:pt idx="11">
                  <c:v>Industrie du cuir</c:v>
                </c:pt>
                <c:pt idx="12">
                  <c:v>Industrie chimique</c:v>
                </c:pt>
                <c:pt idx="13">
                  <c:v>Industrie pharmaceutique</c:v>
                </c:pt>
                <c:pt idx="14">
                  <c:v>Produits informatiques, electroniques…</c:v>
                </c:pt>
                <c:pt idx="15">
                  <c:v>Machines  et équipements</c:v>
                </c:pt>
                <c:pt idx="16">
                  <c:v>Matériel de transport hors automobile</c:v>
                </c:pt>
                <c:pt idx="17">
                  <c:v>Commerce</c:v>
                </c:pt>
                <c:pt idx="18">
                  <c:v>Services</c:v>
                </c:pt>
              </c:strCache>
            </c:strRef>
          </c:cat>
          <c:val>
            <c:numRef>
              <c:f>'donnees figure 6'!$C$16:$C$34</c:f>
              <c:numCache>
                <c:formatCode>0.0%</c:formatCode>
                <c:ptCount val="19"/>
                <c:pt idx="0">
                  <c:v>2.1333470149641799E-2</c:v>
                </c:pt>
                <c:pt idx="1">
                  <c:v>1.9432128801375122E-2</c:v>
                </c:pt>
                <c:pt idx="2">
                  <c:v>6.2708276378163716E-2</c:v>
                </c:pt>
                <c:pt idx="3">
                  <c:v>8.7091669791926285E-2</c:v>
                </c:pt>
                <c:pt idx="4">
                  <c:v>3.962539188357523E-2</c:v>
                </c:pt>
                <c:pt idx="5">
                  <c:v>2.5540283325874203E-2</c:v>
                </c:pt>
                <c:pt idx="6">
                  <c:v>1.8384296016379136E-2</c:v>
                </c:pt>
                <c:pt idx="7">
                  <c:v>3.2629595211973811E-2</c:v>
                </c:pt>
                <c:pt idx="9">
                  <c:v>9.9756005865155959E-3</c:v>
                </c:pt>
                <c:pt idx="10">
                  <c:v>0.10948038929224316</c:v>
                </c:pt>
                <c:pt idx="11">
                  <c:v>0.10893139441339456</c:v>
                </c:pt>
                <c:pt idx="12">
                  <c:v>4.4417617736768E-2</c:v>
                </c:pt>
                <c:pt idx="13">
                  <c:v>5.7891135974971239E-2</c:v>
                </c:pt>
                <c:pt idx="14">
                  <c:v>4.0257335297095367E-2</c:v>
                </c:pt>
                <c:pt idx="15">
                  <c:v>4.5329608311433803E-2</c:v>
                </c:pt>
                <c:pt idx="16">
                  <c:v>0.11240621599362388</c:v>
                </c:pt>
                <c:pt idx="17">
                  <c:v>1.3387549065570572E-2</c:v>
                </c:pt>
                <c:pt idx="18">
                  <c:v>3.3401953459534814E-3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1-4FBB-BC3F-D665E64EA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0366767"/>
        <c:axId val="820359695"/>
      </c:barChart>
      <c:catAx>
        <c:axId val="8203667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20359695"/>
        <c:crosses val="autoZero"/>
        <c:auto val="1"/>
        <c:lblAlgn val="ctr"/>
        <c:lblOffset val="100"/>
        <c:noMultiLvlLbl val="0"/>
      </c:catAx>
      <c:valAx>
        <c:axId val="82035969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820366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Marianne" panose="02000000000000000000" pitchFamily="50" charset="0"/>
        </a:defRPr>
      </a:pPr>
      <a:endParaRPr lang="fr-F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'donnees figures 7 et 17'!$D$4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'donnees figures 7 et 17'!$C$5:$C$22</c:f>
              <c:strCache>
                <c:ptCount val="18"/>
                <c:pt idx="0">
                  <c:v>Ensemble des entreprises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Microentreprises    </c:v>
                </c:pt>
                <c:pt idx="4">
                  <c:v>PME    </c:v>
                </c:pt>
                <c:pt idx="5">
                  <c:v>ETI    </c:v>
                </c:pt>
                <c:pt idx="6">
                  <c:v>Grandes entreprises    </c:v>
                </c:pt>
                <c:pt idx="7">
                  <c:v>Industrie    </c:v>
                </c:pt>
                <c:pt idx="8">
                  <c:v>Industries alimentaires    </c:v>
                </c:pt>
                <c:pt idx="9">
                  <c:v>Fabrication de boissons    </c:v>
                </c:pt>
                <c:pt idx="10">
                  <c:v>Industrie du cuir    </c:v>
                </c:pt>
                <c:pt idx="11">
                  <c:v>Industrie chimique    </c:v>
                </c:pt>
                <c:pt idx="12">
                  <c:v>Industrie pharmaceutique    </c:v>
                </c:pt>
                <c:pt idx="13">
                  <c:v>Fabrication de produits informatiques, electroniques…   </c:v>
                </c:pt>
                <c:pt idx="14">
                  <c:v>Fabrication de machines et équipements    </c:v>
                </c:pt>
                <c:pt idx="15">
                  <c:v>Fabrication de materiel de transport hors automobile    </c:v>
                </c:pt>
                <c:pt idx="16">
                  <c:v>Commerce   </c:v>
                </c:pt>
                <c:pt idx="17">
                  <c:v>Services   </c:v>
                </c:pt>
              </c:strCache>
            </c:strRef>
          </c:cat>
          <c:val>
            <c:numRef>
              <c:f>'donnees figures 7 et 17'!$D$5:$D$22</c:f>
              <c:numCache>
                <c:formatCode>0.0%</c:formatCode>
                <c:ptCount val="18"/>
                <c:pt idx="0">
                  <c:v>0.35500115241699254</c:v>
                </c:pt>
                <c:pt idx="1">
                  <c:v>0.35618763979871476</c:v>
                </c:pt>
                <c:pt idx="2">
                  <c:v>0.3270282719232051</c:v>
                </c:pt>
                <c:pt idx="3">
                  <c:v>0.38421883087645292</c:v>
                </c:pt>
                <c:pt idx="4">
                  <c:v>0.27553173593646557</c:v>
                </c:pt>
                <c:pt idx="5">
                  <c:v>0.30451587725566159</c:v>
                </c:pt>
                <c:pt idx="6">
                  <c:v>0.38191762566415682</c:v>
                </c:pt>
                <c:pt idx="7">
                  <c:v>0.32397742714314426</c:v>
                </c:pt>
                <c:pt idx="8">
                  <c:v>0.31097207495763118</c:v>
                </c:pt>
                <c:pt idx="9">
                  <c:v>0.59028531628607528</c:v>
                </c:pt>
                <c:pt idx="10">
                  <c:v>0.5844896180073863</c:v>
                </c:pt>
                <c:pt idx="11">
                  <c:v>0.42270216749493339</c:v>
                </c:pt>
                <c:pt idx="12">
                  <c:v>0.49546061143309916</c:v>
                </c:pt>
                <c:pt idx="13">
                  <c:v>0.23822467999392533</c:v>
                </c:pt>
                <c:pt idx="14">
                  <c:v>0.20490847762846282</c:v>
                </c:pt>
                <c:pt idx="15">
                  <c:v>0.3017942480846616</c:v>
                </c:pt>
                <c:pt idx="16">
                  <c:v>0.40837899249785675</c:v>
                </c:pt>
                <c:pt idx="17">
                  <c:v>0.40012837653995093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3-41D9-B551-CCFC431C15AA}"/>
            </c:ext>
          </c:extLst>
        </c:ser>
        <c:ser>
          <c:idx val="1"/>
          <c:order val="1"/>
          <c:tx>
            <c:strRef>
              <c:f>'donnees figures 7 et 17'!$E$4</c:f>
              <c:strCache>
                <c:ptCount val="1"/>
                <c:pt idx="0">
                  <c:v>Premier quartile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'donnees figures 7 et 17'!$C$5:$C$22</c:f>
              <c:strCache>
                <c:ptCount val="18"/>
                <c:pt idx="0">
                  <c:v>Ensemble des entreprises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Microentreprises    </c:v>
                </c:pt>
                <c:pt idx="4">
                  <c:v>PME    </c:v>
                </c:pt>
                <c:pt idx="5">
                  <c:v>ETI    </c:v>
                </c:pt>
                <c:pt idx="6">
                  <c:v>Grandes entreprises    </c:v>
                </c:pt>
                <c:pt idx="7">
                  <c:v>Industrie    </c:v>
                </c:pt>
                <c:pt idx="8">
                  <c:v>Industries alimentaires    </c:v>
                </c:pt>
                <c:pt idx="9">
                  <c:v>Fabrication de boissons    </c:v>
                </c:pt>
                <c:pt idx="10">
                  <c:v>Industrie du cuir    </c:v>
                </c:pt>
                <c:pt idx="11">
                  <c:v>Industrie chimique    </c:v>
                </c:pt>
                <c:pt idx="12">
                  <c:v>Industrie pharmaceutique    </c:v>
                </c:pt>
                <c:pt idx="13">
                  <c:v>Fabrication de produits informatiques, electroniques…   </c:v>
                </c:pt>
                <c:pt idx="14">
                  <c:v>Fabrication de machines et équipements    </c:v>
                </c:pt>
                <c:pt idx="15">
                  <c:v>Fabrication de materiel de transport hors automobile    </c:v>
                </c:pt>
                <c:pt idx="16">
                  <c:v>Commerce   </c:v>
                </c:pt>
                <c:pt idx="17">
                  <c:v>Services   </c:v>
                </c:pt>
              </c:strCache>
            </c:strRef>
          </c:cat>
          <c:val>
            <c:numRef>
              <c:f>'donnees figures 7 et 17'!$E$5:$E$22</c:f>
              <c:numCache>
                <c:formatCode>0.0%</c:formatCode>
                <c:ptCount val="18"/>
                <c:pt idx="0">
                  <c:v>0.11006763761020701</c:v>
                </c:pt>
                <c:pt idx="1">
                  <c:v>0.110668536017061</c:v>
                </c:pt>
                <c:pt idx="2">
                  <c:v>0.109890587299572</c:v>
                </c:pt>
                <c:pt idx="3">
                  <c:v>0.121366028029912</c:v>
                </c:pt>
                <c:pt idx="4">
                  <c:v>9.2329118148091804E-2</c:v>
                </c:pt>
                <c:pt idx="5">
                  <c:v>0.134415645323608</c:v>
                </c:pt>
                <c:pt idx="6">
                  <c:v>0.106267069554389</c:v>
                </c:pt>
                <c:pt idx="7">
                  <c:v>9.2411168750671902E-2</c:v>
                </c:pt>
                <c:pt idx="8">
                  <c:v>0.12838271311932301</c:v>
                </c:pt>
                <c:pt idx="9">
                  <c:v>0.23865755209489697</c:v>
                </c:pt>
                <c:pt idx="10">
                  <c:v>4.2379654978734596E-2</c:v>
                </c:pt>
                <c:pt idx="11">
                  <c:v>0.12698735736088701</c:v>
                </c:pt>
                <c:pt idx="12">
                  <c:v>7.5526636027999403E-2</c:v>
                </c:pt>
                <c:pt idx="13">
                  <c:v>6.1281818592729499E-2</c:v>
                </c:pt>
                <c:pt idx="14">
                  <c:v>8.7680692851385494E-2</c:v>
                </c:pt>
                <c:pt idx="15">
                  <c:v>-3.0720823493747801E-2</c:v>
                </c:pt>
                <c:pt idx="16">
                  <c:v>0.15639466578460501</c:v>
                </c:pt>
                <c:pt idx="17">
                  <c:v>7.1706760267541109E-2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3-41D9-B551-CCFC431C15AA}"/>
            </c:ext>
          </c:extLst>
        </c:ser>
        <c:ser>
          <c:idx val="2"/>
          <c:order val="2"/>
          <c:tx>
            <c:strRef>
              <c:f>'donnees figures 7 et 17'!$F$4</c:f>
              <c:strCache>
                <c:ptCount val="1"/>
                <c:pt idx="0">
                  <c:v>Médiane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'donnees figures 7 et 17'!$C$5:$C$22</c:f>
              <c:strCache>
                <c:ptCount val="18"/>
                <c:pt idx="0">
                  <c:v>Ensemble des entreprises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Microentreprises    </c:v>
                </c:pt>
                <c:pt idx="4">
                  <c:v>PME    </c:v>
                </c:pt>
                <c:pt idx="5">
                  <c:v>ETI    </c:v>
                </c:pt>
                <c:pt idx="6">
                  <c:v>Grandes entreprises    </c:v>
                </c:pt>
                <c:pt idx="7">
                  <c:v>Industrie    </c:v>
                </c:pt>
                <c:pt idx="8">
                  <c:v>Industries alimentaires    </c:v>
                </c:pt>
                <c:pt idx="9">
                  <c:v>Fabrication de boissons    </c:v>
                </c:pt>
                <c:pt idx="10">
                  <c:v>Industrie du cuir    </c:v>
                </c:pt>
                <c:pt idx="11">
                  <c:v>Industrie chimique    </c:v>
                </c:pt>
                <c:pt idx="12">
                  <c:v>Industrie pharmaceutique    </c:v>
                </c:pt>
                <c:pt idx="13">
                  <c:v>Fabrication de produits informatiques, electroniques…   </c:v>
                </c:pt>
                <c:pt idx="14">
                  <c:v>Fabrication de machines et équipements    </c:v>
                </c:pt>
                <c:pt idx="15">
                  <c:v>Fabrication de materiel de transport hors automobile    </c:v>
                </c:pt>
                <c:pt idx="16">
                  <c:v>Commerce   </c:v>
                </c:pt>
                <c:pt idx="17">
                  <c:v>Services   </c:v>
                </c:pt>
              </c:strCache>
            </c:strRef>
          </c:cat>
          <c:val>
            <c:numRef>
              <c:f>'donnees figures 7 et 17'!$F$5:$F$22</c:f>
              <c:numCache>
                <c:formatCode>0.0%</c:formatCode>
                <c:ptCount val="18"/>
                <c:pt idx="0">
                  <c:v>0.29340195573854899</c:v>
                </c:pt>
                <c:pt idx="1">
                  <c:v>0.25576890900174404</c:v>
                </c:pt>
                <c:pt idx="2">
                  <c:v>0.33374022576801304</c:v>
                </c:pt>
                <c:pt idx="3">
                  <c:v>0.383194514083322</c:v>
                </c:pt>
                <c:pt idx="4">
                  <c:v>0.25217712027717099</c:v>
                </c:pt>
                <c:pt idx="5">
                  <c:v>0.281247068289258</c:v>
                </c:pt>
                <c:pt idx="6">
                  <c:v>0.262546754611093</c:v>
                </c:pt>
                <c:pt idx="7">
                  <c:v>0.243341478680867</c:v>
                </c:pt>
                <c:pt idx="8">
                  <c:v>0.26062553812281403</c:v>
                </c:pt>
                <c:pt idx="9">
                  <c:v>0.42568924600002395</c:v>
                </c:pt>
                <c:pt idx="10">
                  <c:v>0.18747301632409902</c:v>
                </c:pt>
                <c:pt idx="11">
                  <c:v>0.30648128191906798</c:v>
                </c:pt>
                <c:pt idx="12">
                  <c:v>0.30926244454123297</c:v>
                </c:pt>
                <c:pt idx="13">
                  <c:v>0.204123468405285</c:v>
                </c:pt>
                <c:pt idx="14">
                  <c:v>0.20704105008707899</c:v>
                </c:pt>
                <c:pt idx="15">
                  <c:v>0.18105744387457301</c:v>
                </c:pt>
                <c:pt idx="16">
                  <c:v>0.38748080038559102</c:v>
                </c:pt>
                <c:pt idx="17">
                  <c:v>0.25401331899587198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03-41D9-B551-CCFC431C15AA}"/>
            </c:ext>
          </c:extLst>
        </c:ser>
        <c:ser>
          <c:idx val="3"/>
          <c:order val="3"/>
          <c:tx>
            <c:strRef>
              <c:f>'donnees figures 7 et 17'!$G$4</c:f>
              <c:strCache>
                <c:ptCount val="1"/>
                <c:pt idx="0">
                  <c:v>Troisième quartile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'donnees figures 7 et 17'!$C$5:$C$22</c:f>
              <c:strCache>
                <c:ptCount val="18"/>
                <c:pt idx="0">
                  <c:v>Ensemble des entreprises    </c:v>
                </c:pt>
                <c:pt idx="1">
                  <c:v>Groupes    </c:v>
                </c:pt>
                <c:pt idx="2">
                  <c:v>Entreprises Indépendantes    </c:v>
                </c:pt>
                <c:pt idx="3">
                  <c:v>Microentreprises    </c:v>
                </c:pt>
                <c:pt idx="4">
                  <c:v>PME    </c:v>
                </c:pt>
                <c:pt idx="5">
                  <c:v>ETI    </c:v>
                </c:pt>
                <c:pt idx="6">
                  <c:v>Grandes entreprises    </c:v>
                </c:pt>
                <c:pt idx="7">
                  <c:v>Industrie    </c:v>
                </c:pt>
                <c:pt idx="8">
                  <c:v>Industries alimentaires    </c:v>
                </c:pt>
                <c:pt idx="9">
                  <c:v>Fabrication de boissons    </c:v>
                </c:pt>
                <c:pt idx="10">
                  <c:v>Industrie du cuir    </c:v>
                </c:pt>
                <c:pt idx="11">
                  <c:v>Industrie chimique    </c:v>
                </c:pt>
                <c:pt idx="12">
                  <c:v>Industrie pharmaceutique    </c:v>
                </c:pt>
                <c:pt idx="13">
                  <c:v>Fabrication de produits informatiques, electroniques…   </c:v>
                </c:pt>
                <c:pt idx="14">
                  <c:v>Fabrication de machines et équipements    </c:v>
                </c:pt>
                <c:pt idx="15">
                  <c:v>Fabrication de materiel de transport hors automobile    </c:v>
                </c:pt>
                <c:pt idx="16">
                  <c:v>Commerce   </c:v>
                </c:pt>
                <c:pt idx="17">
                  <c:v>Services   </c:v>
                </c:pt>
              </c:strCache>
            </c:strRef>
          </c:cat>
          <c:val>
            <c:numRef>
              <c:f>'donnees figures 7 et 17'!$G$5:$G$22</c:f>
              <c:numCache>
                <c:formatCode>0.0%</c:formatCode>
                <c:ptCount val="18"/>
                <c:pt idx="0">
                  <c:v>0.52082297360266905</c:v>
                </c:pt>
                <c:pt idx="1">
                  <c:v>0.414481335828838</c:v>
                </c:pt>
                <c:pt idx="2">
                  <c:v>0.62215435084473691</c:v>
                </c:pt>
                <c:pt idx="3">
                  <c:v>0.71128793159625103</c:v>
                </c:pt>
                <c:pt idx="4">
                  <c:v>0.43170005729355798</c:v>
                </c:pt>
                <c:pt idx="5">
                  <c:v>0.42680469765513701</c:v>
                </c:pt>
                <c:pt idx="6">
                  <c:v>0.42047786228440698</c:v>
                </c:pt>
                <c:pt idx="7">
                  <c:v>0.40500349021922299</c:v>
                </c:pt>
                <c:pt idx="8">
                  <c:v>0.41614584203680299</c:v>
                </c:pt>
                <c:pt idx="9">
                  <c:v>0.63826095920535597</c:v>
                </c:pt>
                <c:pt idx="10">
                  <c:v>0.31990894606338799</c:v>
                </c:pt>
                <c:pt idx="11">
                  <c:v>0.49250988964099202</c:v>
                </c:pt>
                <c:pt idx="12">
                  <c:v>0.485988090566915</c:v>
                </c:pt>
                <c:pt idx="13">
                  <c:v>0.38865263961157998</c:v>
                </c:pt>
                <c:pt idx="14">
                  <c:v>0.35174588617786201</c:v>
                </c:pt>
                <c:pt idx="15">
                  <c:v>0.37928060445886203</c:v>
                </c:pt>
                <c:pt idx="16">
                  <c:v>0.65170388249529909</c:v>
                </c:pt>
                <c:pt idx="17">
                  <c:v>0.51306022020400499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03-41D9-B551-CCFC431C1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7730287"/>
        <c:axId val="957731119"/>
      </c:barChart>
      <c:catAx>
        <c:axId val="95773028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57731119"/>
        <c:crosses val="autoZero"/>
        <c:auto val="1"/>
        <c:lblAlgn val="ctr"/>
        <c:lblOffset val="100"/>
        <c:noMultiLvlLbl val="0"/>
      </c:catAx>
      <c:valAx>
        <c:axId val="95773111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57730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Marianne" panose="02000000000000000000" pitchFamily="50" charset="0"/>
        </a:defRPr>
      </a:pPr>
      <a:endParaRPr lang="fr-F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38639671258721E-2"/>
          <c:y val="7.7415263088435826E-2"/>
          <c:w val="0.87769537279138365"/>
          <c:h val="0.84660275806553142"/>
        </c:manualLayout>
      </c:layout>
      <c:scatterChart>
        <c:scatterStyle val="lineMarker"/>
        <c:varyColors val="0"/>
        <c:ser>
          <c:idx val="0"/>
          <c:order val="0"/>
          <c:tx>
            <c:strRef>
              <c:f>'donnees figure 8'!$D$4</c:f>
              <c:strCache>
                <c:ptCount val="1"/>
                <c:pt idx="0">
                  <c:v>Tx marge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635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294-4251-8664-CAEACE3571E1}"/>
              </c:ext>
            </c:extLst>
          </c:dPt>
          <c:dLbls>
            <c:dLbl>
              <c:idx val="0"/>
              <c:layout>
                <c:manualLayout>
                  <c:x val="6.1746113012603937E-2"/>
                  <c:y val="-4.0701426726732874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rgbClr val="FF0000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7358AC59-2CD0-4AEA-B241-B4C8237489C7}" type="CELLRANGE">
                      <a:rPr lang="en-US"/>
                      <a:pPr>
                        <a:defRPr>
                          <a:solidFill>
                            <a:srgbClr val="FF0000"/>
                          </a:solidFill>
                        </a:defRPr>
                      </a:pPr>
                      <a:t>[PLAGECELL]</a:t>
                    </a:fld>
                    <a:endParaRPr lang="fr-FR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rgbClr val="FF0000"/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FF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294-4251-8664-CAEACE3571E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7DB692-9DC8-424E-881B-D0443222AA0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294-4251-8664-CAEACE3571E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095F9E9-56C6-4B61-BB97-4516E9689EA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294-4251-8664-CAEACE3571E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5C701E-EA59-48E2-B39F-D0A23321E2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294-4251-8664-CAEACE3571E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68A5D42-B888-4ECC-A19D-CE2536C9FC45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294-4251-8664-CAEACE3571E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C57A3CF-7D85-4A50-A2ED-0ED7196AEC09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294-4251-8664-CAEACE3571E1}"/>
                </c:ext>
              </c:extLst>
            </c:dLbl>
            <c:dLbl>
              <c:idx val="6"/>
              <c:layout>
                <c:manualLayout>
                  <c:x val="1.539086377318614E-2"/>
                  <c:y val="-6.7486141714192246E-2"/>
                </c:manualLayout>
              </c:layout>
              <c:tx>
                <c:rich>
                  <a:bodyPr/>
                  <a:lstStyle/>
                  <a:p>
                    <a:fld id="{0DCC352E-7AA3-4723-82B7-E5180950F03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294-4251-8664-CAEACE3571E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E83309F-221D-4089-8E1A-B63E9F0A7A0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294-4251-8664-CAEACE3571E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FCD2861-B9C6-4772-9817-752CE5040F8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294-4251-8664-CAEACE3571E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00E4AAC-5F23-4B7B-AF70-02BBAEF95C9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294-4251-8664-CAEACE3571E1}"/>
                </c:ext>
              </c:extLst>
            </c:dLbl>
            <c:dLbl>
              <c:idx val="10"/>
              <c:layout>
                <c:manualLayout>
                  <c:x val="-0.17241145523027523"/>
                  <c:y val="6.5747169054076737E-2"/>
                </c:manualLayout>
              </c:layout>
              <c:tx>
                <c:rich>
                  <a:bodyPr/>
                  <a:lstStyle/>
                  <a:p>
                    <a:fld id="{B1A44A50-6708-48AD-9554-1BD96832AB8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294-4251-8664-CAEACE3571E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509C949-ED4D-4032-9B57-0C90C411C980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294-4251-8664-CAEACE3571E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2C70BF7-44E0-4955-A2D0-467642339EE6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294-4251-8664-CAEACE3571E1}"/>
                </c:ext>
              </c:extLst>
            </c:dLbl>
            <c:dLbl>
              <c:idx val="13"/>
              <c:layout>
                <c:manualLayout>
                  <c:x val="-0.2585441196774691"/>
                  <c:y val="-4.8102866453440932E-2"/>
                </c:manualLayout>
              </c:layout>
              <c:tx>
                <c:rich>
                  <a:bodyPr/>
                  <a:lstStyle/>
                  <a:p>
                    <a:fld id="{8C2A3643-5814-46AD-9602-2B755FB19F7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294-4251-8664-CAEACE3571E1}"/>
                </c:ext>
              </c:extLst>
            </c:dLbl>
            <c:dLbl>
              <c:idx val="14"/>
              <c:layout>
                <c:manualLayout>
                  <c:x val="8.0188438505793755E-2"/>
                  <c:y val="-0.13367918855173866"/>
                </c:manualLayout>
              </c:layout>
              <c:tx>
                <c:rich>
                  <a:bodyPr/>
                  <a:lstStyle/>
                  <a:p>
                    <a:fld id="{692255B5-24F0-418F-AFF5-03766DA86D0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294-4251-8664-CAEACE3571E1}"/>
                </c:ext>
              </c:extLst>
            </c:dLbl>
            <c:dLbl>
              <c:idx val="15"/>
              <c:layout>
                <c:manualLayout>
                  <c:x val="-7.3686353787976153E-2"/>
                  <c:y val="-7.7416577877329293E-2"/>
                </c:manualLayout>
              </c:layout>
              <c:tx>
                <c:rich>
                  <a:bodyPr/>
                  <a:lstStyle/>
                  <a:p>
                    <a:fld id="{0A5880F3-D7D5-4D45-A718-AC2B0A423BF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294-4251-8664-CAEACE3571E1}"/>
                </c:ext>
              </c:extLst>
            </c:dLbl>
            <c:dLbl>
              <c:idx val="16"/>
              <c:layout>
                <c:manualLayout>
                  <c:x val="-2.4631742830542338E-2"/>
                  <c:y val="-9.0794883564760828E-2"/>
                </c:manualLayout>
              </c:layout>
              <c:tx>
                <c:rich>
                  <a:bodyPr/>
                  <a:lstStyle/>
                  <a:p>
                    <a:fld id="{B4F4CA99-CCA4-4A43-8E21-4783CD94F28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294-4251-8664-CAEACE3571E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732B465-DD58-4116-BCCD-5F72050E56A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294-4251-8664-CAEACE3571E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'donnees figure 8'!$C$5:$C$22</c:f>
              <c:numCache>
                <c:formatCode>0.0%</c:formatCode>
                <c:ptCount val="18"/>
                <c:pt idx="0">
                  <c:v>2.1333470149641799E-2</c:v>
                </c:pt>
                <c:pt idx="1">
                  <c:v>1.9432128801375122E-2</c:v>
                </c:pt>
                <c:pt idx="2">
                  <c:v>6.2708276378163716E-2</c:v>
                </c:pt>
                <c:pt idx="3">
                  <c:v>8.7091669791926285E-2</c:v>
                </c:pt>
                <c:pt idx="4">
                  <c:v>3.962539188357523E-2</c:v>
                </c:pt>
                <c:pt idx="5">
                  <c:v>2.5540283325874203E-2</c:v>
                </c:pt>
                <c:pt idx="6">
                  <c:v>1.8384296016379136E-2</c:v>
                </c:pt>
                <c:pt idx="7">
                  <c:v>3.2629595211973811E-2</c:v>
                </c:pt>
                <c:pt idx="8">
                  <c:v>9.9756005865155959E-3</c:v>
                </c:pt>
                <c:pt idx="9">
                  <c:v>0.10948038929224316</c:v>
                </c:pt>
                <c:pt idx="10">
                  <c:v>0.10893139441339456</c:v>
                </c:pt>
                <c:pt idx="11">
                  <c:v>4.4417617736768E-2</c:v>
                </c:pt>
                <c:pt idx="12">
                  <c:v>5.7891135974971239E-2</c:v>
                </c:pt>
                <c:pt idx="13">
                  <c:v>4.0257335297095367E-2</c:v>
                </c:pt>
                <c:pt idx="14">
                  <c:v>4.5329608311433803E-2</c:v>
                </c:pt>
                <c:pt idx="15">
                  <c:v>0.11240621599362388</c:v>
                </c:pt>
                <c:pt idx="16">
                  <c:v>1.3387549065570572E-2</c:v>
                </c:pt>
                <c:pt idx="17">
                  <c:v>3.3401953459534814E-3</c:v>
                </c:pt>
              </c:numCache>
            </c:numRef>
          </c:xVal>
          <c:yVal>
            <c:numRef>
              <c:f>'donnees figure 8'!$D$5:$D$22</c:f>
              <c:numCache>
                <c:formatCode>0.0%</c:formatCode>
                <c:ptCount val="18"/>
                <c:pt idx="0">
                  <c:v>0.35500115241699254</c:v>
                </c:pt>
                <c:pt idx="1">
                  <c:v>0.35618763979871476</c:v>
                </c:pt>
                <c:pt idx="2">
                  <c:v>0.3270282719232051</c:v>
                </c:pt>
                <c:pt idx="3">
                  <c:v>0.38421883087645292</c:v>
                </c:pt>
                <c:pt idx="4">
                  <c:v>0.27553173593646557</c:v>
                </c:pt>
                <c:pt idx="5">
                  <c:v>0.30451587725566159</c:v>
                </c:pt>
                <c:pt idx="6">
                  <c:v>0.38191762566415682</c:v>
                </c:pt>
                <c:pt idx="7">
                  <c:v>0.32397742714314426</c:v>
                </c:pt>
                <c:pt idx="8">
                  <c:v>0.31097207495763118</c:v>
                </c:pt>
                <c:pt idx="9">
                  <c:v>0.59028531628607528</c:v>
                </c:pt>
                <c:pt idx="10">
                  <c:v>0.5844896180073863</c:v>
                </c:pt>
                <c:pt idx="11">
                  <c:v>0.42270216749493339</c:v>
                </c:pt>
                <c:pt idx="12">
                  <c:v>0.49546061143309916</c:v>
                </c:pt>
                <c:pt idx="13">
                  <c:v>0.23822467999392533</c:v>
                </c:pt>
                <c:pt idx="14">
                  <c:v>0.20490847762846282</c:v>
                </c:pt>
                <c:pt idx="15">
                  <c:v>0.3017942480846616</c:v>
                </c:pt>
                <c:pt idx="16">
                  <c:v>0.40837899249785675</c:v>
                </c:pt>
                <c:pt idx="17">
                  <c:v>0.40012837653995093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'donnees figure 8'!$B$5:$B$22</c15:f>
                <c15:dlblRangeCache>
                  <c:ptCount val="18"/>
                  <c:pt idx="0">
                    <c:v>Ensemble</c:v>
                  </c:pt>
                  <c:pt idx="1">
                    <c:v>Groupes</c:v>
                  </c:pt>
                  <c:pt idx="2">
                    <c:v>Entreprises Indépendantes</c:v>
                  </c:pt>
                  <c:pt idx="3">
                    <c:v>Microentreprises</c:v>
                  </c:pt>
                  <c:pt idx="4">
                    <c:v>PME</c:v>
                  </c:pt>
                  <c:pt idx="5">
                    <c:v>ETI</c:v>
                  </c:pt>
                  <c:pt idx="6">
                    <c:v>GE</c:v>
                  </c:pt>
                  <c:pt idx="7">
                    <c:v>Industrie</c:v>
                  </c:pt>
                  <c:pt idx="8">
                    <c:v>Industries alimentaires</c:v>
                  </c:pt>
                  <c:pt idx="9">
                    <c:v>Fabrication de boissons</c:v>
                  </c:pt>
                  <c:pt idx="10">
                    <c:v>Industrie du cuir</c:v>
                  </c:pt>
                  <c:pt idx="11">
                    <c:v>Industrie chimique</c:v>
                  </c:pt>
                  <c:pt idx="12">
                    <c:v>Industrie pharmaceutique</c:v>
                  </c:pt>
                  <c:pt idx="13">
                    <c:v>Fabrication de produits informatiques, electroniques...</c:v>
                  </c:pt>
                  <c:pt idx="14">
                    <c:v>Fabrication de machines et équipements</c:v>
                  </c:pt>
                  <c:pt idx="15">
                    <c:v>Fabrication de materiel de transport hors automobile</c:v>
                  </c:pt>
                  <c:pt idx="16">
                    <c:v>Commerce</c:v>
                  </c:pt>
                  <c:pt idx="17">
                    <c:v>Services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4294-4251-8664-CAEACE35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880591"/>
        <c:axId val="923877679"/>
      </c:scatterChart>
      <c:valAx>
        <c:axId val="923880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Part des exportations vers les EU dans le chiffre d'affaires</a:t>
                </a:r>
              </a:p>
            </c:rich>
          </c:tx>
          <c:layout>
            <c:manualLayout>
              <c:xMode val="edge"/>
              <c:yMode val="edge"/>
              <c:x val="0.50092796789248328"/>
              <c:y val="0.87454649981211663"/>
            </c:manualLayout>
          </c:layout>
          <c:overlay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23877679"/>
        <c:crosses val="autoZero"/>
        <c:crossBetween val="midCat"/>
      </c:valAx>
      <c:valAx>
        <c:axId val="92387767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Taux de marge</a:t>
                </a:r>
              </a:p>
            </c:rich>
          </c:tx>
          <c:layout>
            <c:manualLayout>
              <c:xMode val="edge"/>
              <c:yMode val="edge"/>
              <c:x val="0.1173523412178878"/>
              <c:y val="0.10914752868170884"/>
            </c:manualLayout>
          </c:layout>
          <c:overlay val="0"/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2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23880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baseline="0">
          <a:solidFill>
            <a:schemeClr val="tx2"/>
          </a:solidFill>
          <a:latin typeface="Marianne" panose="02000000000000000000" pitchFamily="50" charset="0"/>
        </a:defRPr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pageSetup paperSize="9" orientation="landscape" horizontalDpi="1200" verticalDpi="120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pageSetup paperSize="9" orientation="landscape" horizontalDpi="1200" verticalDpi="120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811" cy="605716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1FA939-7551-45A8-BB85-1D6851B3D4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887B35-AC2D-454C-A7EA-9FFE08E467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3700" cy="60452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536C064-525E-4B56-98AE-6E0B45E1F0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66824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4804" cy="6046304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21DB54C-7150-408B-B3C4-CD9A902CAF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zoomScale="95" workbookViewId="0">
      <selection activeCell="C17" sqref="C17"/>
    </sheetView>
  </sheetViews>
  <sheetFormatPr baseColWidth="10" defaultColWidth="20" defaultRowHeight="15" x14ac:dyDescent="0.25"/>
  <cols>
    <col min="1" max="1" width="20" style="4"/>
    <col min="2" max="2" width="28.85546875" style="3" customWidth="1"/>
    <col min="3" max="3" width="25" style="6" customWidth="1"/>
    <col min="4" max="16384" width="20" style="4"/>
  </cols>
  <sheetData>
    <row r="2" spans="2:7" x14ac:dyDescent="0.25">
      <c r="B2" s="3" t="s">
        <v>0</v>
      </c>
    </row>
    <row r="5" spans="2:7" x14ac:dyDescent="0.25">
      <c r="D5" s="6" t="s">
        <v>1</v>
      </c>
      <c r="E5" s="6" t="s">
        <v>2</v>
      </c>
      <c r="F5" s="6" t="s">
        <v>3</v>
      </c>
      <c r="G5" s="6"/>
    </row>
    <row r="6" spans="2:7" x14ac:dyDescent="0.25">
      <c r="B6" s="3" t="s">
        <v>4</v>
      </c>
      <c r="C6" s="6" t="s">
        <v>142</v>
      </c>
      <c r="D6" s="7">
        <v>0.4219207961284166</v>
      </c>
      <c r="E6" s="7">
        <v>0.43848408424783586</v>
      </c>
      <c r="F6" s="7">
        <v>0.13959511962374752</v>
      </c>
      <c r="G6" s="7"/>
    </row>
    <row r="7" spans="2:7" x14ac:dyDescent="0.25">
      <c r="C7" s="6" t="s">
        <v>174</v>
      </c>
      <c r="D7" s="7">
        <v>1.1485633888587145E-2</v>
      </c>
      <c r="E7" s="7">
        <v>8.3817614685370273E-2</v>
      </c>
      <c r="F7" s="7">
        <v>0.90469675142604256</v>
      </c>
      <c r="G7" s="7"/>
    </row>
    <row r="8" spans="2:7" x14ac:dyDescent="0.25">
      <c r="B8" s="3" t="s">
        <v>7</v>
      </c>
      <c r="C8" s="6" t="s">
        <v>143</v>
      </c>
      <c r="D8" s="7">
        <v>7.9604578563995831E-2</v>
      </c>
      <c r="E8" s="7">
        <v>0.60561914672216444</v>
      </c>
      <c r="F8" s="7">
        <v>0.31477627471383973</v>
      </c>
      <c r="G8" s="7"/>
    </row>
    <row r="9" spans="2:7" x14ac:dyDescent="0.25">
      <c r="C9" s="6" t="s">
        <v>175</v>
      </c>
      <c r="D9" s="7">
        <v>1.1396110076909072E-3</v>
      </c>
      <c r="E9" s="7">
        <v>5.0743278343931032E-2</v>
      </c>
      <c r="F9" s="7">
        <v>0.948117110648378</v>
      </c>
      <c r="G9" s="7"/>
    </row>
    <row r="10" spans="2:7" ht="24.75" customHeight="1" x14ac:dyDescent="0.25">
      <c r="B10" s="5" t="s">
        <v>8</v>
      </c>
      <c r="C10" s="6" t="s">
        <v>144</v>
      </c>
      <c r="D10" s="7">
        <v>0.6435710275126334</v>
      </c>
      <c r="E10" s="7">
        <v>0.33026389668725437</v>
      </c>
      <c r="F10" s="7">
        <v>2.6165075800112295E-2</v>
      </c>
      <c r="G10" s="7"/>
    </row>
    <row r="11" spans="2:7" x14ac:dyDescent="0.25">
      <c r="C11" s="6" t="s">
        <v>176</v>
      </c>
      <c r="D11" s="7">
        <v>8.6491272802785735E-2</v>
      </c>
      <c r="E11" s="7">
        <v>0.32359687224581929</v>
      </c>
      <c r="F11" s="7">
        <v>0.58991185495139498</v>
      </c>
      <c r="G11" s="7"/>
    </row>
    <row r="12" spans="2:7" x14ac:dyDescent="0.25">
      <c r="B12" s="3" t="s">
        <v>11</v>
      </c>
      <c r="C12" s="6" t="s">
        <v>145</v>
      </c>
      <c r="D12" s="7">
        <v>0.20518281860134896</v>
      </c>
      <c r="E12" s="7">
        <v>0.56869009584664532</v>
      </c>
      <c r="F12" s="7">
        <v>0.22612708555200567</v>
      </c>
      <c r="G12" s="8"/>
    </row>
    <row r="13" spans="2:7" x14ac:dyDescent="0.25">
      <c r="C13" s="6" t="s">
        <v>177</v>
      </c>
      <c r="D13" s="7">
        <v>2.391431337915795E-3</v>
      </c>
      <c r="E13" s="7">
        <v>5.7788228104856877E-2</v>
      </c>
      <c r="F13" s="7">
        <v>0.93982034055722741</v>
      </c>
      <c r="G13" s="7"/>
    </row>
    <row r="14" spans="2:7" x14ac:dyDescent="0.25">
      <c r="B14" s="3" t="s">
        <v>9</v>
      </c>
      <c r="C14" s="6" t="s">
        <v>146</v>
      </c>
      <c r="D14" s="7">
        <v>0.58643467053326892</v>
      </c>
      <c r="E14" s="7">
        <v>0.34734976639278237</v>
      </c>
      <c r="F14" s="7">
        <v>6.6215563073948769E-2</v>
      </c>
      <c r="G14" s="7"/>
    </row>
    <row r="15" spans="2:7" x14ac:dyDescent="0.25">
      <c r="C15" s="6" t="s">
        <v>178</v>
      </c>
      <c r="D15" s="7">
        <v>5.2315675296182314E-2</v>
      </c>
      <c r="E15" s="7">
        <v>0.17907253748528648</v>
      </c>
      <c r="F15" s="7">
        <v>0.76861178721853118</v>
      </c>
      <c r="G15" s="7"/>
    </row>
    <row r="16" spans="2:7" x14ac:dyDescent="0.25">
      <c r="B16" s="3" t="s">
        <v>10</v>
      </c>
      <c r="C16" s="6" t="s">
        <v>147</v>
      </c>
      <c r="D16" s="7">
        <v>0.50313306302985628</v>
      </c>
      <c r="E16" s="7">
        <v>0.37265020272760779</v>
      </c>
      <c r="F16" s="7">
        <v>0.12421673424253594</v>
      </c>
      <c r="G16" s="7"/>
    </row>
    <row r="17" spans="3:7" x14ac:dyDescent="0.25">
      <c r="C17" s="6" t="s">
        <v>179</v>
      </c>
      <c r="D17" s="7">
        <v>5.9099116621439865E-2</v>
      </c>
      <c r="E17" s="7">
        <v>0.30593304622081008</v>
      </c>
      <c r="F17" s="7">
        <v>0.63496783715775018</v>
      </c>
      <c r="G17" s="7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workbookViewId="0">
      <selection activeCell="I2" sqref="I2:J2"/>
    </sheetView>
  </sheetViews>
  <sheetFormatPr baseColWidth="10" defaultColWidth="17.28515625" defaultRowHeight="15" x14ac:dyDescent="0.25"/>
  <cols>
    <col min="1" max="1" width="17.28515625" style="1"/>
    <col min="2" max="2" width="27.42578125" style="1" bestFit="1" customWidth="1"/>
    <col min="3" max="3" width="10" style="9" customWidth="1"/>
    <col min="4" max="7" width="13.5703125" style="9" customWidth="1"/>
    <col min="8" max="8" width="10" style="9" customWidth="1"/>
    <col min="9" max="10" width="14.42578125" style="9" customWidth="1"/>
    <col min="11" max="11" width="6.28515625" style="9" bestFit="1" customWidth="1"/>
    <col min="12" max="12" width="11.85546875" style="9" bestFit="1" customWidth="1"/>
    <col min="13" max="16384" width="17.28515625" style="1"/>
  </cols>
  <sheetData>
    <row r="2" spans="2:12" ht="30.75" customHeight="1" x14ac:dyDescent="0.25">
      <c r="B2" s="134"/>
      <c r="C2" s="133" t="s">
        <v>83</v>
      </c>
      <c r="D2" s="132" t="s">
        <v>197</v>
      </c>
      <c r="E2" s="132" t="s">
        <v>183</v>
      </c>
      <c r="F2" s="132" t="s">
        <v>184</v>
      </c>
      <c r="G2" s="132" t="s">
        <v>204</v>
      </c>
      <c r="H2" s="132" t="s">
        <v>122</v>
      </c>
      <c r="I2" s="135" t="s">
        <v>199</v>
      </c>
      <c r="J2" s="136"/>
      <c r="K2" s="1"/>
      <c r="L2" s="1"/>
    </row>
    <row r="3" spans="2:12" x14ac:dyDescent="0.25">
      <c r="B3" s="134"/>
      <c r="C3" s="133"/>
      <c r="D3" s="132"/>
      <c r="E3" s="132"/>
      <c r="F3" s="132"/>
      <c r="G3" s="132"/>
      <c r="H3" s="132"/>
      <c r="I3" s="118" t="s">
        <v>202</v>
      </c>
      <c r="J3" s="120" t="s">
        <v>203</v>
      </c>
      <c r="K3" s="1"/>
      <c r="L3" s="1"/>
    </row>
    <row r="4" spans="2:12" ht="57" x14ac:dyDescent="0.25">
      <c r="B4" s="134"/>
      <c r="C4" s="133"/>
      <c r="D4" s="132"/>
      <c r="E4" s="132"/>
      <c r="F4" s="132"/>
      <c r="G4" s="132"/>
      <c r="H4" s="132"/>
      <c r="I4" s="70" t="s">
        <v>190</v>
      </c>
      <c r="J4" s="70" t="s">
        <v>191</v>
      </c>
    </row>
    <row r="5" spans="2:12" x14ac:dyDescent="0.25">
      <c r="B5" s="71" t="s">
        <v>25</v>
      </c>
      <c r="C5" s="55">
        <v>2087</v>
      </c>
      <c r="D5" s="51">
        <v>23.309998682</v>
      </c>
      <c r="E5" s="74">
        <v>0.21390295149978059</v>
      </c>
      <c r="F5" s="74">
        <v>0.30161095564076601</v>
      </c>
      <c r="G5" s="74">
        <v>0.70920153097671268</v>
      </c>
      <c r="H5" s="74">
        <v>0.51835686228146682</v>
      </c>
      <c r="I5" s="53">
        <v>-3.107091822751662</v>
      </c>
      <c r="J5" s="53">
        <v>-10.702060638541699</v>
      </c>
    </row>
    <row r="6" spans="2:12" x14ac:dyDescent="0.25">
      <c r="B6" s="95" t="s">
        <v>105</v>
      </c>
      <c r="C6" s="56"/>
      <c r="D6" s="57"/>
      <c r="E6" s="76"/>
      <c r="F6" s="76"/>
      <c r="G6" s="76"/>
      <c r="H6" s="76"/>
      <c r="I6" s="58"/>
      <c r="J6" s="58"/>
    </row>
    <row r="7" spans="2:12" x14ac:dyDescent="0.25">
      <c r="B7" s="67" t="s">
        <v>7</v>
      </c>
      <c r="C7" s="56">
        <v>556</v>
      </c>
      <c r="D7" s="57">
        <v>19.319413263999998</v>
      </c>
      <c r="E7" s="76">
        <v>0.19532552552852378</v>
      </c>
      <c r="F7" s="76">
        <v>0.28310374063623384</v>
      </c>
      <c r="G7" s="76">
        <v>0.68994328753678258</v>
      </c>
      <c r="H7" s="76">
        <v>0.53407457131910996</v>
      </c>
      <c r="I7" s="58">
        <v>-2.6342737179875897</v>
      </c>
      <c r="J7" s="58">
        <v>-8.9103807495996499</v>
      </c>
    </row>
    <row r="8" spans="2:12" x14ac:dyDescent="0.25">
      <c r="B8" s="67" t="s">
        <v>148</v>
      </c>
      <c r="C8" s="56">
        <v>1531</v>
      </c>
      <c r="D8" s="57">
        <v>3.9905854180000002</v>
      </c>
      <c r="E8" s="76">
        <v>0.39644802590405204</v>
      </c>
      <c r="F8" s="76">
        <v>0.4412644111610593</v>
      </c>
      <c r="G8" s="76">
        <v>0.89843643828178676</v>
      </c>
      <c r="H8" s="76">
        <v>0.27816823683841024</v>
      </c>
      <c r="I8" s="58">
        <v>-14.670837685191627</v>
      </c>
      <c r="J8" s="58" t="s">
        <v>123</v>
      </c>
    </row>
    <row r="9" spans="2:12" x14ac:dyDescent="0.25">
      <c r="B9" s="95" t="s">
        <v>125</v>
      </c>
      <c r="C9" s="56"/>
      <c r="D9" s="57"/>
      <c r="E9" s="76"/>
      <c r="F9" s="76"/>
      <c r="G9" s="76"/>
      <c r="H9" s="76"/>
      <c r="I9" s="58"/>
      <c r="J9" s="58"/>
    </row>
    <row r="10" spans="2:12" x14ac:dyDescent="0.25">
      <c r="B10" s="67" t="s">
        <v>40</v>
      </c>
      <c r="C10" s="56">
        <v>1110</v>
      </c>
      <c r="D10" s="57">
        <v>0.23207691899999999</v>
      </c>
      <c r="E10" s="76">
        <v>0.27735496803785148</v>
      </c>
      <c r="F10" s="76">
        <v>0.51701481290049733</v>
      </c>
      <c r="G10" s="76">
        <v>0.53645458721359718</v>
      </c>
      <c r="H10" s="76">
        <v>0.43203929507105004</v>
      </c>
      <c r="I10" s="58">
        <v>-7.5044547971388713</v>
      </c>
      <c r="J10" s="58">
        <v>-30.599605321581969</v>
      </c>
    </row>
    <row r="11" spans="2:12" x14ac:dyDescent="0.25">
      <c r="B11" s="67" t="s">
        <v>2</v>
      </c>
      <c r="C11" s="56">
        <v>786</v>
      </c>
      <c r="D11" s="57">
        <v>1.9564039310000001</v>
      </c>
      <c r="E11" s="76">
        <v>0.23006315691465379</v>
      </c>
      <c r="F11" s="76">
        <v>0.34986664388620453</v>
      </c>
      <c r="G11" s="76">
        <v>0.65757385259476953</v>
      </c>
      <c r="H11" s="76">
        <v>0.27597471468249751</v>
      </c>
      <c r="I11" s="58">
        <v>-5.8580567033904245</v>
      </c>
      <c r="J11" s="58">
        <v>-20.967037683858397</v>
      </c>
    </row>
    <row r="12" spans="2:12" x14ac:dyDescent="0.25">
      <c r="B12" s="67" t="s">
        <v>26</v>
      </c>
      <c r="C12" s="56">
        <v>191</v>
      </c>
      <c r="D12" s="57">
        <v>21.121517831999999</v>
      </c>
      <c r="E12" s="76">
        <v>0.2119907938241164</v>
      </c>
      <c r="F12" s="76">
        <v>0.29646627306680706</v>
      </c>
      <c r="G12" s="76">
        <v>0.71505872027589934</v>
      </c>
      <c r="H12" s="76">
        <v>0.53660722904648916</v>
      </c>
      <c r="I12" s="58">
        <v>-2.9181631385050033</v>
      </c>
      <c r="J12" s="58">
        <v>-10.015979148614583</v>
      </c>
    </row>
    <row r="13" spans="2:12" x14ac:dyDescent="0.25">
      <c r="B13" s="96" t="s">
        <v>171</v>
      </c>
      <c r="C13" s="56"/>
      <c r="D13" s="57"/>
      <c r="E13" s="76"/>
      <c r="F13" s="76"/>
      <c r="G13" s="76"/>
      <c r="H13" s="76"/>
      <c r="I13" s="58"/>
      <c r="J13" s="58"/>
    </row>
    <row r="14" spans="2:12" x14ac:dyDescent="0.25">
      <c r="B14" s="67" t="s">
        <v>27</v>
      </c>
      <c r="C14" s="56">
        <v>752</v>
      </c>
      <c r="D14" s="57">
        <v>19.101303175999998</v>
      </c>
      <c r="E14" s="76">
        <v>0.22034225169791327</v>
      </c>
      <c r="F14" s="76">
        <v>0.30977951225663419</v>
      </c>
      <c r="G14" s="76">
        <v>0.71128736078379706</v>
      </c>
      <c r="H14" s="76">
        <v>0.45783393436394831</v>
      </c>
      <c r="I14" s="58">
        <v>-3.7419446382295773</v>
      </c>
      <c r="J14" s="58">
        <v>-13.023565844917378</v>
      </c>
    </row>
    <row r="15" spans="2:12" x14ac:dyDescent="0.25">
      <c r="B15" s="67" t="s">
        <v>28</v>
      </c>
      <c r="C15" s="56">
        <v>1005</v>
      </c>
      <c r="D15" s="57">
        <v>3.6241473039999996</v>
      </c>
      <c r="E15" s="76">
        <v>0.18497349860361473</v>
      </c>
      <c r="F15" s="76">
        <v>0.2594303364311713</v>
      </c>
      <c r="G15" s="76">
        <v>0.71299872307990286</v>
      </c>
      <c r="H15" s="76">
        <v>0.767376241570631</v>
      </c>
      <c r="I15" s="58">
        <v>-1.1319850507953144</v>
      </c>
      <c r="J15" s="58">
        <v>-3.7620944215308483</v>
      </c>
    </row>
    <row r="16" spans="2:12" x14ac:dyDescent="0.25">
      <c r="B16" s="67" t="s">
        <v>29</v>
      </c>
      <c r="C16" s="56">
        <v>321</v>
      </c>
      <c r="D16" s="57">
        <v>0.57104420600000005</v>
      </c>
      <c r="E16" s="76">
        <v>0.21716270671374663</v>
      </c>
      <c r="F16" s="76">
        <v>0.35145665780918589</v>
      </c>
      <c r="G16" s="76">
        <v>0.61789327898192614</v>
      </c>
      <c r="H16" s="76">
        <v>0.37218052866204943</v>
      </c>
      <c r="I16" s="58">
        <v>-3.6265961480375033</v>
      </c>
      <c r="J16" s="58">
        <v>-12.300911571335204</v>
      </c>
    </row>
  </sheetData>
  <mergeCells count="8">
    <mergeCell ref="D2:D4"/>
    <mergeCell ref="C2:C4"/>
    <mergeCell ref="B2:B4"/>
    <mergeCell ref="I2:J2"/>
    <mergeCell ref="H2:H4"/>
    <mergeCell ref="G2:G4"/>
    <mergeCell ref="F2:F4"/>
    <mergeCell ref="E2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K40"/>
  <sheetViews>
    <sheetView zoomScaleNormal="100" workbookViewId="0">
      <selection activeCell="C35" sqref="C35"/>
    </sheetView>
  </sheetViews>
  <sheetFormatPr baseColWidth="10" defaultColWidth="8.7109375" defaultRowHeight="15" x14ac:dyDescent="0.25"/>
  <cols>
    <col min="1" max="2" width="8.7109375" style="1"/>
    <col min="3" max="3" width="44.42578125" style="1" customWidth="1"/>
    <col min="4" max="4" width="11.28515625" style="9" customWidth="1"/>
    <col min="5" max="6" width="14.28515625" style="35" customWidth="1"/>
    <col min="7" max="7" width="11.28515625" style="9" customWidth="1"/>
    <col min="8" max="9" width="14.28515625" style="34" customWidth="1"/>
    <col min="10" max="11" width="11.28515625" style="33" customWidth="1"/>
    <col min="12" max="16384" width="8.7109375" style="1"/>
  </cols>
  <sheetData>
    <row r="6" spans="3:11" ht="28.5" x14ac:dyDescent="0.25">
      <c r="C6" s="49" t="s">
        <v>84</v>
      </c>
      <c r="D6" s="70" t="s">
        <v>83</v>
      </c>
      <c r="E6" s="52" t="s">
        <v>193</v>
      </c>
      <c r="F6" s="52" t="s">
        <v>196</v>
      </c>
      <c r="G6" s="70" t="s">
        <v>83</v>
      </c>
      <c r="H6" s="119" t="s">
        <v>194</v>
      </c>
      <c r="I6" s="119" t="s">
        <v>195</v>
      </c>
      <c r="J6" s="119" t="s">
        <v>192</v>
      </c>
      <c r="K6" s="119" t="s">
        <v>82</v>
      </c>
    </row>
    <row r="7" spans="3:11" ht="17.25" customHeight="1" x14ac:dyDescent="0.25">
      <c r="C7" s="54" t="s">
        <v>81</v>
      </c>
      <c r="D7" s="55">
        <v>28074</v>
      </c>
      <c r="E7" s="51">
        <v>47.798193049999995</v>
      </c>
      <c r="F7" s="51">
        <v>415.16814216500001</v>
      </c>
      <c r="G7" s="55">
        <v>43651</v>
      </c>
      <c r="H7" s="53">
        <v>52.866278990999994</v>
      </c>
      <c r="I7" s="53">
        <v>497.31081740399998</v>
      </c>
      <c r="J7" s="53">
        <v>-5.0680859409999997</v>
      </c>
      <c r="K7" s="53">
        <v>-82.142675238999971</v>
      </c>
    </row>
    <row r="8" spans="3:11" ht="42.75" x14ac:dyDescent="0.25">
      <c r="C8" s="112" t="s">
        <v>97</v>
      </c>
      <c r="D8" s="113">
        <v>59</v>
      </c>
      <c r="E8" s="114">
        <v>0.84871884099999306</v>
      </c>
      <c r="F8" s="114">
        <v>11.225323142999969</v>
      </c>
      <c r="G8" s="113">
        <v>253</v>
      </c>
      <c r="H8" s="115">
        <v>3.5692783009999971</v>
      </c>
      <c r="I8" s="115">
        <v>21.503571100999977</v>
      </c>
      <c r="J8" s="115">
        <v>-2.720559460000004</v>
      </c>
      <c r="K8" s="115">
        <v>-10.278247958000009</v>
      </c>
    </row>
    <row r="9" spans="3:11" ht="17.25" customHeight="1" x14ac:dyDescent="0.25">
      <c r="C9" s="54" t="s">
        <v>96</v>
      </c>
      <c r="D9" s="55">
        <v>28015</v>
      </c>
      <c r="E9" s="51">
        <v>46.949474209000002</v>
      </c>
      <c r="F9" s="51">
        <v>403.94281902200004</v>
      </c>
      <c r="G9" s="55">
        <v>43398</v>
      </c>
      <c r="H9" s="53">
        <v>49.297000689999997</v>
      </c>
      <c r="I9" s="53">
        <v>475.807246303</v>
      </c>
      <c r="J9" s="53">
        <v>-2.3475264809999956</v>
      </c>
      <c r="K9" s="53">
        <v>-71.864427280999962</v>
      </c>
    </row>
    <row r="10" spans="3:11" ht="17.25" customHeight="1" x14ac:dyDescent="0.25">
      <c r="C10" s="49" t="s">
        <v>95</v>
      </c>
      <c r="D10" s="56">
        <v>5687</v>
      </c>
      <c r="E10" s="57">
        <v>2.9995445710000013</v>
      </c>
      <c r="F10" s="57">
        <v>26.138895735000006</v>
      </c>
      <c r="G10" s="56">
        <v>5757</v>
      </c>
      <c r="H10" s="58">
        <v>6.0978202280000033</v>
      </c>
      <c r="I10" s="58">
        <v>63.564599528000031</v>
      </c>
      <c r="J10" s="58">
        <v>-3.0982756570000021</v>
      </c>
      <c r="K10" s="58">
        <v>-37.425703793000025</v>
      </c>
    </row>
    <row r="11" spans="3:11" ht="17.25" customHeight="1" x14ac:dyDescent="0.25">
      <c r="C11" s="49" t="s">
        <v>94</v>
      </c>
      <c r="D11" s="56"/>
      <c r="E11" s="57"/>
      <c r="F11" s="57"/>
      <c r="G11" s="56"/>
      <c r="H11" s="58"/>
      <c r="I11" s="58"/>
      <c r="J11" s="58">
        <v>0</v>
      </c>
      <c r="K11" s="58">
        <v>0</v>
      </c>
    </row>
    <row r="12" spans="3:11" ht="17.25" customHeight="1" x14ac:dyDescent="0.25">
      <c r="C12" s="49" t="s">
        <v>93</v>
      </c>
      <c r="D12" s="56">
        <v>3604</v>
      </c>
      <c r="E12" s="57">
        <v>0.34439194000000001</v>
      </c>
      <c r="F12" s="57">
        <v>2.0581421039999999</v>
      </c>
      <c r="G12" s="56">
        <v>437</v>
      </c>
      <c r="H12" s="58">
        <v>4.9813741000000002E-2</v>
      </c>
      <c r="I12" s="58">
        <v>0.378783127</v>
      </c>
      <c r="J12" s="58">
        <v>0.29457819899999999</v>
      </c>
      <c r="K12" s="58">
        <v>1.6793589769999999</v>
      </c>
    </row>
    <row r="13" spans="3:11" ht="17.25" customHeight="1" x14ac:dyDescent="0.25">
      <c r="C13" s="49" t="s">
        <v>92</v>
      </c>
      <c r="D13" s="56">
        <v>144</v>
      </c>
      <c r="E13" s="57">
        <v>1.1778763999999999E-2</v>
      </c>
      <c r="F13" s="57">
        <v>4.1735845000000001E-2</v>
      </c>
      <c r="G13" s="56">
        <v>439</v>
      </c>
      <c r="H13" s="58">
        <v>6.8076490000000003E-2</v>
      </c>
      <c r="I13" s="58">
        <v>0.45434481599999998</v>
      </c>
      <c r="J13" s="58">
        <v>-5.6297726000000006E-2</v>
      </c>
      <c r="K13" s="58">
        <v>-0.41260897099999999</v>
      </c>
    </row>
    <row r="14" spans="3:11" ht="17.25" customHeight="1" x14ac:dyDescent="0.25">
      <c r="C14" s="49" t="s">
        <v>91</v>
      </c>
      <c r="D14" s="56">
        <v>579</v>
      </c>
      <c r="E14" s="57">
        <v>2.8327353E-2</v>
      </c>
      <c r="F14" s="57">
        <v>0.45965754200000003</v>
      </c>
      <c r="G14" s="56">
        <v>1558</v>
      </c>
      <c r="H14" s="58">
        <v>0.17434013699999998</v>
      </c>
      <c r="I14" s="58">
        <v>1.8316046129999999</v>
      </c>
      <c r="J14" s="58">
        <v>-0.14601278399999998</v>
      </c>
      <c r="K14" s="58">
        <v>-1.3719470709999999</v>
      </c>
    </row>
    <row r="15" spans="3:11" ht="17.25" customHeight="1" x14ac:dyDescent="0.25">
      <c r="C15" s="49" t="s">
        <v>90</v>
      </c>
      <c r="D15" s="56">
        <v>262</v>
      </c>
      <c r="E15" s="57">
        <v>1.1772709999999999E-2</v>
      </c>
      <c r="F15" s="57">
        <v>3.4906392999999994E-2</v>
      </c>
      <c r="G15" s="56">
        <v>256</v>
      </c>
      <c r="H15" s="58">
        <v>3.3832660000000002E-3</v>
      </c>
      <c r="I15" s="58">
        <v>2.2612983E-2</v>
      </c>
      <c r="J15" s="58">
        <v>8.3894439999999994E-3</v>
      </c>
      <c r="K15" s="58">
        <v>1.2293409999999994E-2</v>
      </c>
    </row>
    <row r="16" spans="3:11" ht="42.75" x14ac:dyDescent="0.25">
      <c r="C16" s="112" t="s">
        <v>79</v>
      </c>
      <c r="D16" s="113">
        <v>161</v>
      </c>
      <c r="E16" s="114">
        <v>2.4199927840000002</v>
      </c>
      <c r="F16" s="114">
        <v>21.781462743999999</v>
      </c>
      <c r="G16" s="113">
        <v>832</v>
      </c>
      <c r="H16" s="115">
        <v>4.7648812529999995</v>
      </c>
      <c r="I16" s="115">
        <v>55.555482681999997</v>
      </c>
      <c r="J16" s="115">
        <v>-2.3448884689999994</v>
      </c>
      <c r="K16" s="115">
        <v>-33.774019937999995</v>
      </c>
    </row>
    <row r="17" spans="3:11" ht="17.25" customHeight="1" x14ac:dyDescent="0.25">
      <c r="C17" s="54" t="s">
        <v>89</v>
      </c>
      <c r="D17" s="55">
        <v>22328</v>
      </c>
      <c r="E17" s="51">
        <v>43.949929638</v>
      </c>
      <c r="F17" s="51">
        <v>377.80392328700003</v>
      </c>
      <c r="G17" s="55">
        <v>37641</v>
      </c>
      <c r="H17" s="53">
        <v>43.199180461999994</v>
      </c>
      <c r="I17" s="53">
        <v>412.24264677499997</v>
      </c>
      <c r="J17" s="53">
        <v>0.75074917600000646</v>
      </c>
      <c r="K17" s="53">
        <v>-34.438723487999937</v>
      </c>
    </row>
    <row r="18" spans="3:11" ht="17.25" customHeight="1" x14ac:dyDescent="0.25">
      <c r="C18" s="59" t="s">
        <v>88</v>
      </c>
      <c r="D18" s="56"/>
      <c r="E18" s="57"/>
      <c r="F18" s="57"/>
      <c r="G18" s="56"/>
      <c r="H18" s="58"/>
      <c r="I18" s="58"/>
      <c r="J18" s="58"/>
      <c r="K18" s="58"/>
    </row>
    <row r="19" spans="3:11" ht="17.25" customHeight="1" x14ac:dyDescent="0.25">
      <c r="C19" s="60" t="s">
        <v>87</v>
      </c>
      <c r="D19" s="56">
        <v>9696</v>
      </c>
      <c r="E19" s="57">
        <v>38.6</v>
      </c>
      <c r="F19" s="57">
        <v>337.8</v>
      </c>
      <c r="G19" s="56">
        <v>15706</v>
      </c>
      <c r="H19" s="58">
        <v>35.378306533999996</v>
      </c>
      <c r="I19" s="58">
        <v>341.18579671399993</v>
      </c>
      <c r="J19" s="58">
        <v>3.2216934660000049</v>
      </c>
      <c r="K19" s="58">
        <v>-3.3857967139999232</v>
      </c>
    </row>
    <row r="20" spans="3:11" ht="17.25" customHeight="1" x14ac:dyDescent="0.25">
      <c r="C20" s="60" t="s">
        <v>8</v>
      </c>
      <c r="D20" s="56">
        <v>12632</v>
      </c>
      <c r="E20" s="57">
        <v>5.3499296379999999</v>
      </c>
      <c r="F20" s="57">
        <v>40.003923286999999</v>
      </c>
      <c r="G20" s="56">
        <v>21935</v>
      </c>
      <c r="H20" s="58">
        <v>7.8208739280000001</v>
      </c>
      <c r="I20" s="58">
        <v>71.056850061000006</v>
      </c>
      <c r="J20" s="58">
        <v>-2.4709442900000003</v>
      </c>
      <c r="K20" s="58">
        <v>-31.052926774000007</v>
      </c>
    </row>
    <row r="21" spans="3:11" ht="17.25" customHeight="1" x14ac:dyDescent="0.25">
      <c r="C21" s="60" t="s">
        <v>7</v>
      </c>
      <c r="D21" s="56">
        <v>6819</v>
      </c>
      <c r="E21" s="57">
        <v>38.612204259000002</v>
      </c>
      <c r="F21" s="57">
        <v>379.32764490400001</v>
      </c>
      <c r="G21" s="56">
        <v>10274</v>
      </c>
      <c r="H21" s="58">
        <v>35.37831276</v>
      </c>
      <c r="I21" s="58">
        <v>390.92765690200002</v>
      </c>
      <c r="J21" s="58">
        <v>3.2338914990000021</v>
      </c>
      <c r="K21" s="58">
        <v>-11.600011998000014</v>
      </c>
    </row>
    <row r="22" spans="3:11" s="37" customFormat="1" ht="17.25" customHeight="1" x14ac:dyDescent="0.25">
      <c r="C22" s="61" t="s">
        <v>5</v>
      </c>
      <c r="D22" s="55">
        <v>19451</v>
      </c>
      <c r="E22" s="51">
        <v>43.962133897000001</v>
      </c>
      <c r="F22" s="51">
        <v>419.33156819100003</v>
      </c>
      <c r="G22" s="55">
        <v>32209</v>
      </c>
      <c r="H22" s="53">
        <v>43.199186687999998</v>
      </c>
      <c r="I22" s="53">
        <v>461.98450696300006</v>
      </c>
      <c r="J22" s="53">
        <v>0.76294720900000357</v>
      </c>
      <c r="K22" s="53">
        <v>-42.652938772000027</v>
      </c>
    </row>
    <row r="23" spans="3:11" ht="17.25" customHeight="1" x14ac:dyDescent="0.25">
      <c r="C23" s="60" t="s">
        <v>86</v>
      </c>
      <c r="D23" s="56"/>
      <c r="E23" s="57"/>
      <c r="F23" s="57"/>
      <c r="G23" s="62"/>
      <c r="H23" s="58"/>
      <c r="I23" s="58"/>
      <c r="J23" s="63"/>
      <c r="K23" s="63"/>
    </row>
    <row r="24" spans="3:11" ht="17.25" customHeight="1" x14ac:dyDescent="0.25">
      <c r="C24" s="60" t="s">
        <v>8</v>
      </c>
      <c r="D24" s="56">
        <v>3727</v>
      </c>
      <c r="E24" s="57">
        <v>2.3935705999999612E-2</v>
      </c>
      <c r="F24" s="57">
        <v>1.3562825829999952</v>
      </c>
      <c r="G24" s="56">
        <v>9372</v>
      </c>
      <c r="H24" s="58">
        <v>1.7343824000000119E-2</v>
      </c>
      <c r="I24" s="58">
        <v>5.7694582320000052</v>
      </c>
      <c r="J24" s="58">
        <v>6.5918819999994938E-3</v>
      </c>
      <c r="K24" s="58">
        <v>-4.41317564900001</v>
      </c>
    </row>
    <row r="25" spans="3:11" ht="17.25" customHeight="1" x14ac:dyDescent="0.25">
      <c r="C25" s="60" t="s">
        <v>7</v>
      </c>
      <c r="D25" s="56">
        <v>1053</v>
      </c>
      <c r="E25" s="57">
        <v>3.0976300000418178E-4</v>
      </c>
      <c r="F25" s="57">
        <v>5.0307163730000184</v>
      </c>
      <c r="G25" s="56">
        <v>2570</v>
      </c>
      <c r="H25" s="58">
        <v>1.022300000002474E-3</v>
      </c>
      <c r="I25" s="58">
        <v>11.247268998000038</v>
      </c>
      <c r="J25" s="58">
        <v>-7.1253699999829223E-4</v>
      </c>
      <c r="K25" s="58">
        <v>-6.2165526250000198</v>
      </c>
    </row>
    <row r="26" spans="3:11" s="37" customFormat="1" ht="17.25" customHeight="1" x14ac:dyDescent="0.25">
      <c r="C26" s="61" t="s">
        <v>5</v>
      </c>
      <c r="D26" s="55">
        <v>4780</v>
      </c>
      <c r="E26" s="51">
        <v>2.4245469000003794E-2</v>
      </c>
      <c r="F26" s="51">
        <v>6.3869989560000135</v>
      </c>
      <c r="G26" s="55">
        <v>11942</v>
      </c>
      <c r="H26" s="53">
        <v>1.8366124000002593E-2</v>
      </c>
      <c r="I26" s="53">
        <v>17.016727230000043</v>
      </c>
      <c r="J26" s="53">
        <v>5.8793450000012015E-3</v>
      </c>
      <c r="K26" s="53">
        <v>-10.62972827400003</v>
      </c>
    </row>
    <row r="27" spans="3:11" ht="17.25" customHeight="1" x14ac:dyDescent="0.25">
      <c r="C27" s="61" t="s">
        <v>85</v>
      </c>
      <c r="D27" s="56"/>
      <c r="E27" s="57"/>
      <c r="F27" s="57"/>
      <c r="G27" s="56"/>
      <c r="H27" s="58"/>
      <c r="I27" s="58"/>
      <c r="J27" s="58"/>
      <c r="K27" s="58"/>
    </row>
    <row r="28" spans="3:11" ht="17.25" customHeight="1" x14ac:dyDescent="0.25">
      <c r="C28" s="60" t="s">
        <v>8</v>
      </c>
      <c r="D28" s="56">
        <v>8905</v>
      </c>
      <c r="E28" s="57">
        <v>5.3259939320000003</v>
      </c>
      <c r="F28" s="57">
        <v>38.647640704000004</v>
      </c>
      <c r="G28" s="56">
        <v>12563</v>
      </c>
      <c r="H28" s="58">
        <v>7.803530104</v>
      </c>
      <c r="I28" s="58">
        <v>65.287391829000001</v>
      </c>
      <c r="J28" s="58">
        <v>-2.4775361719999998</v>
      </c>
      <c r="K28" s="58">
        <v>-26.639751124999997</v>
      </c>
    </row>
    <row r="29" spans="3:11" ht="17.25" customHeight="1" x14ac:dyDescent="0.25">
      <c r="C29" s="60" t="s">
        <v>7</v>
      </c>
      <c r="D29" s="56">
        <v>5766</v>
      </c>
      <c r="E29" s="57">
        <v>38.611894495999998</v>
      </c>
      <c r="F29" s="57">
        <v>374.29692853099999</v>
      </c>
      <c r="G29" s="56">
        <v>7704</v>
      </c>
      <c r="H29" s="58">
        <v>35.377290459999998</v>
      </c>
      <c r="I29" s="58">
        <v>379.68038790399999</v>
      </c>
      <c r="J29" s="58">
        <v>3.2346040360000003</v>
      </c>
      <c r="K29" s="58">
        <v>-5.3834593729999938</v>
      </c>
    </row>
    <row r="30" spans="3:11" s="37" customFormat="1" ht="17.25" customHeight="1" x14ac:dyDescent="0.25">
      <c r="C30" s="61" t="s">
        <v>5</v>
      </c>
      <c r="D30" s="55">
        <v>14671</v>
      </c>
      <c r="E30" s="51">
        <v>43.937888428000001</v>
      </c>
      <c r="F30" s="51">
        <v>412.94456923500002</v>
      </c>
      <c r="G30" s="55">
        <v>20267</v>
      </c>
      <c r="H30" s="53">
        <v>43.180820564000001</v>
      </c>
      <c r="I30" s="53">
        <v>444.96777973299999</v>
      </c>
      <c r="J30" s="53">
        <v>0.7570678639999997</v>
      </c>
      <c r="K30" s="53">
        <v>-32.023210497999969</v>
      </c>
    </row>
    <row r="34" spans="3:11" x14ac:dyDescent="0.25">
      <c r="C34" s="36"/>
    </row>
    <row r="35" spans="3:11" s="9" customFormat="1" ht="28.5" x14ac:dyDescent="0.25">
      <c r="C35" s="49" t="s">
        <v>84</v>
      </c>
      <c r="D35" s="70" t="s">
        <v>83</v>
      </c>
      <c r="E35" s="52" t="s">
        <v>193</v>
      </c>
      <c r="F35" s="52" t="s">
        <v>196</v>
      </c>
      <c r="G35" s="70" t="s">
        <v>83</v>
      </c>
      <c r="H35" s="119" t="s">
        <v>194</v>
      </c>
      <c r="I35" s="119" t="s">
        <v>195</v>
      </c>
      <c r="J35" s="119" t="s">
        <v>192</v>
      </c>
      <c r="K35" s="119" t="s">
        <v>82</v>
      </c>
    </row>
    <row r="36" spans="3:11" s="9" customFormat="1" ht="19.5" customHeight="1" x14ac:dyDescent="0.25">
      <c r="C36" s="71" t="s">
        <v>81</v>
      </c>
      <c r="D36" s="55">
        <v>28074</v>
      </c>
      <c r="E36" s="51">
        <v>47.798193049999995</v>
      </c>
      <c r="F36" s="51">
        <v>415.16814216500001</v>
      </c>
      <c r="G36" s="55">
        <v>43651</v>
      </c>
      <c r="H36" s="53">
        <v>52.866278990999994</v>
      </c>
      <c r="I36" s="53">
        <v>497.31081740399998</v>
      </c>
      <c r="J36" s="53">
        <v>-5.0680859409999997</v>
      </c>
      <c r="K36" s="53">
        <v>-82.142675238999971</v>
      </c>
    </row>
    <row r="37" spans="3:11" s="9" customFormat="1" ht="42.75" x14ac:dyDescent="0.25">
      <c r="C37" s="116" t="s">
        <v>80</v>
      </c>
      <c r="D37" s="117">
        <v>59</v>
      </c>
      <c r="E37" s="114">
        <v>0.84871884099999306</v>
      </c>
      <c r="F37" s="114">
        <v>11.225323142999969</v>
      </c>
      <c r="G37" s="113">
        <v>253</v>
      </c>
      <c r="H37" s="114">
        <v>3.5692783009999971</v>
      </c>
      <c r="I37" s="114">
        <v>21.503571100999977</v>
      </c>
      <c r="J37" s="114">
        <v>-2.720559460000004</v>
      </c>
      <c r="K37" s="114">
        <v>-10.278247958000009</v>
      </c>
    </row>
    <row r="38" spans="3:11" ht="28.5" x14ac:dyDescent="0.25">
      <c r="C38" s="112" t="s">
        <v>138</v>
      </c>
      <c r="D38" s="113">
        <v>161</v>
      </c>
      <c r="E38" s="114">
        <v>2.4199927840000002</v>
      </c>
      <c r="F38" s="114">
        <v>21.781462743999999</v>
      </c>
      <c r="G38" s="113">
        <v>832</v>
      </c>
      <c r="H38" s="114">
        <v>4.7648812529999995</v>
      </c>
      <c r="I38" s="114">
        <v>55.555482681999997</v>
      </c>
      <c r="J38" s="114">
        <v>-2.3448884689999994</v>
      </c>
      <c r="K38" s="114">
        <v>-33.774019937999995</v>
      </c>
    </row>
    <row r="39" spans="3:11" s="9" customFormat="1" ht="19.5" customHeight="1" x14ac:dyDescent="0.25">
      <c r="C39" s="64" t="s">
        <v>78</v>
      </c>
      <c r="D39" s="56">
        <v>220</v>
      </c>
      <c r="E39" s="57">
        <v>3.2687116249999932</v>
      </c>
      <c r="F39" s="57">
        <v>33.006785886999964</v>
      </c>
      <c r="G39" s="56">
        <v>1085</v>
      </c>
      <c r="H39" s="58">
        <v>8.3341595539999958</v>
      </c>
      <c r="I39" s="58">
        <v>77.059053782999968</v>
      </c>
      <c r="J39" s="58">
        <v>-5.065447929000003</v>
      </c>
      <c r="K39" s="58">
        <v>-44.052267896000004</v>
      </c>
    </row>
    <row r="40" spans="3:11" ht="28.5" x14ac:dyDescent="0.25">
      <c r="C40" s="65" t="s">
        <v>77</v>
      </c>
      <c r="D40" s="56">
        <v>27854</v>
      </c>
      <c r="E40" s="57">
        <v>44.529481425</v>
      </c>
      <c r="F40" s="57">
        <v>382.16135627800003</v>
      </c>
      <c r="G40" s="56">
        <v>42566</v>
      </c>
      <c r="H40" s="57">
        <v>44.532119436999999</v>
      </c>
      <c r="I40" s="57">
        <v>420.25176362100001</v>
      </c>
      <c r="J40" s="57">
        <v>-2.6380119999962481E-3</v>
      </c>
      <c r="K40" s="57">
        <v>-38.090407342999967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topLeftCell="A5" zoomScale="115" zoomScaleNormal="115" workbookViewId="0">
      <selection activeCell="B4" sqref="B4:F25"/>
    </sheetView>
  </sheetViews>
  <sheetFormatPr baseColWidth="10" defaultColWidth="10.85546875" defaultRowHeight="15" x14ac:dyDescent="0.25"/>
  <cols>
    <col min="1" max="1" width="10.85546875" style="1"/>
    <col min="2" max="2" width="34.140625" style="1" bestFit="1" customWidth="1"/>
    <col min="3" max="6" width="11.140625" style="1" customWidth="1"/>
    <col min="7" max="16384" width="10.85546875" style="1"/>
  </cols>
  <sheetData>
    <row r="2" spans="2:6" x14ac:dyDescent="0.25">
      <c r="B2" s="2" t="s">
        <v>124</v>
      </c>
    </row>
    <row r="4" spans="2:6" ht="42.75" x14ac:dyDescent="0.25">
      <c r="B4" s="54"/>
      <c r="C4" s="50" t="s">
        <v>99</v>
      </c>
      <c r="D4" s="70" t="s">
        <v>103</v>
      </c>
      <c r="E4" s="50" t="s">
        <v>101</v>
      </c>
      <c r="F4" s="70" t="s">
        <v>104</v>
      </c>
    </row>
    <row r="5" spans="2:6" x14ac:dyDescent="0.25">
      <c r="B5" s="54" t="s">
        <v>4</v>
      </c>
      <c r="C5" s="104">
        <v>16.4195351373458</v>
      </c>
      <c r="D5" s="104">
        <v>3</v>
      </c>
      <c r="E5" s="104">
        <v>8</v>
      </c>
      <c r="F5" s="104">
        <v>23</v>
      </c>
    </row>
    <row r="6" spans="2:6" x14ac:dyDescent="0.25">
      <c r="B6" s="95" t="s">
        <v>105</v>
      </c>
      <c r="C6" s="66" t="s">
        <v>106</v>
      </c>
      <c r="D6" s="66" t="s">
        <v>106</v>
      </c>
      <c r="E6" s="66" t="s">
        <v>106</v>
      </c>
      <c r="F6" s="66" t="s">
        <v>106</v>
      </c>
    </row>
    <row r="7" spans="2:6" x14ac:dyDescent="0.25">
      <c r="B7" s="67" t="s">
        <v>7</v>
      </c>
      <c r="C7" s="66">
        <v>26.845300034686101</v>
      </c>
      <c r="D7" s="66">
        <v>8</v>
      </c>
      <c r="E7" s="66">
        <v>20</v>
      </c>
      <c r="F7" s="62">
        <v>38</v>
      </c>
    </row>
    <row r="8" spans="2:6" x14ac:dyDescent="0.25">
      <c r="B8" s="89" t="s">
        <v>173</v>
      </c>
      <c r="C8" s="66">
        <v>9.6688377316114504</v>
      </c>
      <c r="D8" s="66">
        <v>2</v>
      </c>
      <c r="E8" s="66">
        <v>5</v>
      </c>
      <c r="F8" s="62">
        <v>12</v>
      </c>
    </row>
    <row r="9" spans="2:6" x14ac:dyDescent="0.25">
      <c r="B9" s="95" t="s">
        <v>125</v>
      </c>
      <c r="C9" s="66" t="s">
        <v>106</v>
      </c>
      <c r="D9" s="66" t="s">
        <v>106</v>
      </c>
      <c r="E9" s="66" t="s">
        <v>106</v>
      </c>
      <c r="F9" s="66" t="s">
        <v>106</v>
      </c>
    </row>
    <row r="10" spans="2:6" x14ac:dyDescent="0.25">
      <c r="B10" s="67" t="s">
        <v>40</v>
      </c>
      <c r="C10" s="66">
        <v>5.5862681744749603</v>
      </c>
      <c r="D10" s="66">
        <v>2</v>
      </c>
      <c r="E10" s="66">
        <v>3</v>
      </c>
      <c r="F10" s="66">
        <v>7</v>
      </c>
    </row>
    <row r="11" spans="2:6" x14ac:dyDescent="0.25">
      <c r="B11" s="67" t="s">
        <v>2</v>
      </c>
      <c r="C11" s="66">
        <v>18.2979947147521</v>
      </c>
      <c r="D11" s="66">
        <v>6</v>
      </c>
      <c r="E11" s="66">
        <v>14</v>
      </c>
      <c r="F11" s="66">
        <v>27</v>
      </c>
    </row>
    <row r="12" spans="2:6" x14ac:dyDescent="0.25">
      <c r="B12" s="67" t="s">
        <v>15</v>
      </c>
      <c r="C12" s="66">
        <v>40.633909287256998</v>
      </c>
      <c r="D12" s="66">
        <v>19</v>
      </c>
      <c r="E12" s="66">
        <v>37</v>
      </c>
      <c r="F12" s="66">
        <v>58</v>
      </c>
    </row>
    <row r="13" spans="2:6" x14ac:dyDescent="0.25">
      <c r="B13" s="67" t="s">
        <v>107</v>
      </c>
      <c r="C13" s="66">
        <v>68.096938775510196</v>
      </c>
      <c r="D13" s="66">
        <v>38</v>
      </c>
      <c r="E13" s="66">
        <v>66</v>
      </c>
      <c r="F13" s="66">
        <v>99.25</v>
      </c>
    </row>
    <row r="14" spans="2:6" x14ac:dyDescent="0.25">
      <c r="B14" s="95" t="s">
        <v>108</v>
      </c>
      <c r="C14" s="66" t="s">
        <v>106</v>
      </c>
      <c r="D14" s="66" t="s">
        <v>106</v>
      </c>
      <c r="E14" s="66" t="s">
        <v>106</v>
      </c>
      <c r="F14" s="66" t="s">
        <v>106</v>
      </c>
    </row>
    <row r="15" spans="2:6" x14ac:dyDescent="0.25">
      <c r="B15" s="49" t="s">
        <v>27</v>
      </c>
      <c r="C15" s="66">
        <v>24.078225231646499</v>
      </c>
      <c r="D15" s="66">
        <v>6</v>
      </c>
      <c r="E15" s="66">
        <v>17</v>
      </c>
      <c r="F15" s="66">
        <v>34</v>
      </c>
    </row>
    <row r="16" spans="2:6" x14ac:dyDescent="0.25">
      <c r="B16" s="67" t="s">
        <v>65</v>
      </c>
      <c r="C16" s="66">
        <v>28.8886198547216</v>
      </c>
      <c r="D16" s="66">
        <v>8</v>
      </c>
      <c r="E16" s="66">
        <v>21</v>
      </c>
      <c r="F16" s="66">
        <v>41</v>
      </c>
    </row>
    <row r="17" spans="2:6" x14ac:dyDescent="0.25">
      <c r="B17" s="67" t="s">
        <v>112</v>
      </c>
      <c r="C17" s="66">
        <v>20.553097345132699</v>
      </c>
      <c r="D17" s="66">
        <v>5</v>
      </c>
      <c r="E17" s="66">
        <v>12</v>
      </c>
      <c r="F17" s="66">
        <v>27.25</v>
      </c>
    </row>
    <row r="18" spans="2:6" x14ac:dyDescent="0.25">
      <c r="B18" s="67" t="s">
        <v>68</v>
      </c>
      <c r="C18" s="66">
        <v>16.988888888888901</v>
      </c>
      <c r="D18" s="66">
        <v>4.25</v>
      </c>
      <c r="E18" s="66">
        <v>10.5</v>
      </c>
      <c r="F18" s="66">
        <v>22.75</v>
      </c>
    </row>
    <row r="19" spans="2:6" x14ac:dyDescent="0.25">
      <c r="B19" s="67" t="s">
        <v>69</v>
      </c>
      <c r="C19" s="66">
        <v>36.162895927601802</v>
      </c>
      <c r="D19" s="66">
        <v>14</v>
      </c>
      <c r="E19" s="66">
        <v>31.5</v>
      </c>
      <c r="F19" s="66">
        <v>53</v>
      </c>
    </row>
    <row r="20" spans="2:6" x14ac:dyDescent="0.25">
      <c r="B20" s="68" t="s">
        <v>70</v>
      </c>
      <c r="C20" s="66">
        <v>41.831168831168803</v>
      </c>
      <c r="D20" s="66">
        <v>14</v>
      </c>
      <c r="E20" s="66">
        <v>29</v>
      </c>
      <c r="F20" s="66">
        <v>68</v>
      </c>
    </row>
    <row r="21" spans="2:6" ht="28.5" x14ac:dyDescent="0.25">
      <c r="B21" s="68" t="s">
        <v>139</v>
      </c>
      <c r="C21" s="66">
        <v>23.967136150234701</v>
      </c>
      <c r="D21" s="66">
        <v>7</v>
      </c>
      <c r="E21" s="66">
        <v>17</v>
      </c>
      <c r="F21" s="66">
        <v>34</v>
      </c>
    </row>
    <row r="22" spans="2:6" ht="28.5" x14ac:dyDescent="0.25">
      <c r="B22" s="68" t="s">
        <v>120</v>
      </c>
      <c r="C22" s="66">
        <v>29.6428571428571</v>
      </c>
      <c r="D22" s="66">
        <v>12</v>
      </c>
      <c r="E22" s="66">
        <v>23</v>
      </c>
      <c r="F22" s="66">
        <v>42</v>
      </c>
    </row>
    <row r="23" spans="2:6" ht="28.5" x14ac:dyDescent="0.25">
      <c r="B23" s="68" t="s">
        <v>75</v>
      </c>
      <c r="C23" s="66">
        <v>23.210526315789501</v>
      </c>
      <c r="D23" s="66">
        <v>5</v>
      </c>
      <c r="E23" s="66">
        <v>15</v>
      </c>
      <c r="F23" s="66">
        <v>31.75</v>
      </c>
    </row>
    <row r="24" spans="2:6" x14ac:dyDescent="0.25">
      <c r="B24" s="49" t="s">
        <v>28</v>
      </c>
      <c r="C24" s="66">
        <v>12.7879813114226</v>
      </c>
      <c r="D24" s="66">
        <v>3</v>
      </c>
      <c r="E24" s="66">
        <v>6</v>
      </c>
      <c r="F24" s="66">
        <v>17</v>
      </c>
    </row>
    <row r="25" spans="2:6" x14ac:dyDescent="0.25">
      <c r="B25" s="49" t="s">
        <v>29</v>
      </c>
      <c r="C25" s="66">
        <v>8.8746774788057508</v>
      </c>
      <c r="D25" s="66">
        <v>2</v>
      </c>
      <c r="E25" s="66">
        <v>4</v>
      </c>
      <c r="F25" s="66">
        <v>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29"/>
  <sheetViews>
    <sheetView zoomScaleNormal="100" workbookViewId="0">
      <selection activeCell="C7" sqref="C7:H28"/>
    </sheetView>
  </sheetViews>
  <sheetFormatPr baseColWidth="10" defaultColWidth="10.85546875" defaultRowHeight="15" x14ac:dyDescent="0.25"/>
  <cols>
    <col min="1" max="2" width="10.85546875" style="1"/>
    <col min="3" max="3" width="43.7109375" style="1" customWidth="1"/>
    <col min="4" max="4" width="14.42578125" style="9" customWidth="1"/>
    <col min="5" max="5" width="14.7109375" style="9" customWidth="1"/>
    <col min="6" max="6" width="16.42578125" style="9" customWidth="1"/>
    <col min="7" max="7" width="14.5703125" style="9" customWidth="1"/>
    <col min="8" max="8" width="20.28515625" style="9" bestFit="1" customWidth="1"/>
    <col min="9" max="16384" width="10.85546875" style="1"/>
  </cols>
  <sheetData>
    <row r="2" spans="3:8" x14ac:dyDescent="0.25">
      <c r="C2" s="47" t="s">
        <v>126</v>
      </c>
      <c r="D2" s="48"/>
    </row>
    <row r="4" spans="3:8" x14ac:dyDescent="0.25">
      <c r="C4" s="2" t="s">
        <v>127</v>
      </c>
      <c r="D4" s="46"/>
    </row>
    <row r="5" spans="3:8" x14ac:dyDescent="0.25">
      <c r="D5" s="46"/>
    </row>
    <row r="7" spans="3:8" ht="57.75" customHeight="1" x14ac:dyDescent="0.25">
      <c r="C7" s="49"/>
      <c r="D7" s="70" t="s">
        <v>128</v>
      </c>
      <c r="E7" s="70" t="s">
        <v>185</v>
      </c>
      <c r="F7" s="70" t="s">
        <v>187</v>
      </c>
      <c r="G7" s="70" t="s">
        <v>186</v>
      </c>
      <c r="H7" s="70" t="s">
        <v>188</v>
      </c>
    </row>
    <row r="8" spans="3:8" x14ac:dyDescent="0.25">
      <c r="C8" s="54" t="s">
        <v>4</v>
      </c>
      <c r="D8" s="55">
        <v>14671</v>
      </c>
      <c r="E8" s="51">
        <v>43.937888428000001</v>
      </c>
      <c r="F8" s="105">
        <v>100</v>
      </c>
      <c r="G8" s="51">
        <v>412.94456923500002</v>
      </c>
      <c r="H8" s="105">
        <v>10.640141970966486</v>
      </c>
    </row>
    <row r="9" spans="3:8" x14ac:dyDescent="0.25">
      <c r="C9" s="95" t="s">
        <v>105</v>
      </c>
      <c r="D9" s="56"/>
      <c r="E9" s="57"/>
      <c r="F9" s="57"/>
      <c r="G9" s="57"/>
      <c r="H9" s="57"/>
    </row>
    <row r="10" spans="3:8" x14ac:dyDescent="0.25">
      <c r="C10" s="67" t="s">
        <v>129</v>
      </c>
      <c r="D10" s="56">
        <v>5766</v>
      </c>
      <c r="E10" s="57">
        <v>38.611894495999998</v>
      </c>
      <c r="F10" s="57">
        <v>87.878357102372846</v>
      </c>
      <c r="G10" s="57">
        <v>374.29692853099999</v>
      </c>
      <c r="H10" s="57">
        <v>10.315845937485989</v>
      </c>
    </row>
    <row r="11" spans="3:8" x14ac:dyDescent="0.25">
      <c r="C11" s="89" t="s">
        <v>173</v>
      </c>
      <c r="D11" s="56">
        <v>8905</v>
      </c>
      <c r="E11" s="57">
        <v>5.3259939320000003</v>
      </c>
      <c r="F11" s="57">
        <v>12.121642897627142</v>
      </c>
      <c r="G11" s="57">
        <v>38.647640703999997</v>
      </c>
      <c r="H11" s="57">
        <v>13.780903141776427</v>
      </c>
    </row>
    <row r="12" spans="3:8" x14ac:dyDescent="0.25">
      <c r="C12" s="95" t="s">
        <v>125</v>
      </c>
      <c r="D12" s="56"/>
      <c r="E12" s="57"/>
      <c r="F12" s="57"/>
      <c r="G12" s="57"/>
      <c r="H12" s="57"/>
    </row>
    <row r="13" spans="3:8" x14ac:dyDescent="0.25">
      <c r="C13" s="67" t="s">
        <v>40</v>
      </c>
      <c r="D13" s="56">
        <v>6190</v>
      </c>
      <c r="E13" s="57">
        <v>0.50465453900000001</v>
      </c>
      <c r="F13" s="57">
        <v>1.1485634768884392</v>
      </c>
      <c r="G13" s="57">
        <v>1.6136260330000001</v>
      </c>
      <c r="H13" s="57">
        <v>31.274566019597678</v>
      </c>
    </row>
    <row r="14" spans="3:8" x14ac:dyDescent="0.25">
      <c r="C14" s="67" t="s">
        <v>2</v>
      </c>
      <c r="D14" s="56">
        <v>6433</v>
      </c>
      <c r="E14" s="57">
        <v>3.682768963</v>
      </c>
      <c r="F14" s="57">
        <v>8.3817613789858569</v>
      </c>
      <c r="G14" s="57">
        <v>28.921475707999999</v>
      </c>
      <c r="H14" s="57">
        <v>12.733682749049024</v>
      </c>
    </row>
    <row r="15" spans="3:8" x14ac:dyDescent="0.25">
      <c r="C15" s="67" t="s">
        <v>26</v>
      </c>
      <c r="D15" s="56">
        <v>2048</v>
      </c>
      <c r="E15" s="57">
        <v>39.750464925999999</v>
      </c>
      <c r="F15" s="57">
        <v>90.469675144125702</v>
      </c>
      <c r="G15" s="57">
        <v>382.40946749399995</v>
      </c>
      <c r="H15" s="57">
        <v>10.394738704167592</v>
      </c>
    </row>
    <row r="16" spans="3:8" x14ac:dyDescent="0.25">
      <c r="C16" s="96" t="s">
        <v>130</v>
      </c>
      <c r="D16" s="56"/>
      <c r="E16" s="57"/>
      <c r="F16" s="57"/>
      <c r="G16" s="57"/>
      <c r="H16" s="57"/>
    </row>
    <row r="17" spans="3:8" x14ac:dyDescent="0.25">
      <c r="C17" s="64" t="s">
        <v>27</v>
      </c>
      <c r="D17" s="56">
        <v>5634</v>
      </c>
      <c r="E17" s="57">
        <v>36.069093281999997</v>
      </c>
      <c r="F17" s="57">
        <v>82.091093979415021</v>
      </c>
      <c r="G17" s="57">
        <v>339.50202773899997</v>
      </c>
      <c r="H17" s="57">
        <v>10.624117187815134</v>
      </c>
    </row>
    <row r="18" spans="3:8" x14ac:dyDescent="0.25">
      <c r="C18" s="67" t="s">
        <v>131</v>
      </c>
      <c r="D18" s="56"/>
      <c r="E18" s="57"/>
      <c r="F18" s="57"/>
      <c r="G18" s="57"/>
      <c r="H18" s="57"/>
    </row>
    <row r="19" spans="3:8" x14ac:dyDescent="0.25">
      <c r="C19" s="67" t="s">
        <v>65</v>
      </c>
      <c r="D19" s="56">
        <v>413</v>
      </c>
      <c r="E19" s="57">
        <v>1.4530362189999999</v>
      </c>
      <c r="F19" s="57">
        <v>3.3070233253950212</v>
      </c>
      <c r="G19" s="57">
        <v>27.417767853000001</v>
      </c>
      <c r="H19" s="57">
        <v>5.2996152961482288</v>
      </c>
    </row>
    <row r="20" spans="3:8" x14ac:dyDescent="0.25">
      <c r="C20" s="67" t="s">
        <v>112</v>
      </c>
      <c r="D20" s="56">
        <v>452</v>
      </c>
      <c r="E20" s="57">
        <v>2.3164105109999999</v>
      </c>
      <c r="F20" s="57">
        <v>5.2720114549788804</v>
      </c>
      <c r="G20" s="57">
        <v>10.555160293</v>
      </c>
      <c r="H20" s="57">
        <v>21.945763462599459</v>
      </c>
    </row>
    <row r="21" spans="3:8" x14ac:dyDescent="0.25">
      <c r="C21" s="67" t="s">
        <v>68</v>
      </c>
      <c r="D21" s="56">
        <v>90</v>
      </c>
      <c r="E21" s="57">
        <v>1.1187955380000001</v>
      </c>
      <c r="F21" s="57">
        <v>2.5463115730591932</v>
      </c>
      <c r="G21" s="57">
        <v>7.3472293219999996</v>
      </c>
      <c r="H21" s="57">
        <v>15.227448184446368</v>
      </c>
    </row>
    <row r="22" spans="3:8" x14ac:dyDescent="0.25">
      <c r="C22" s="67" t="s">
        <v>69</v>
      </c>
      <c r="D22" s="56">
        <v>442</v>
      </c>
      <c r="E22" s="57">
        <v>5.2867745729999998</v>
      </c>
      <c r="F22" s="57">
        <v>12.032381987730965</v>
      </c>
      <c r="G22" s="57">
        <v>41.200034666999997</v>
      </c>
      <c r="H22" s="57">
        <v>12.831966321704455</v>
      </c>
    </row>
    <row r="23" spans="3:8" x14ac:dyDescent="0.25">
      <c r="C23" s="68" t="s">
        <v>70</v>
      </c>
      <c r="D23" s="56">
        <v>77</v>
      </c>
      <c r="E23" s="57">
        <v>2.1229661950000001</v>
      </c>
      <c r="F23" s="57">
        <v>4.8317437886867403</v>
      </c>
      <c r="G23" s="57">
        <v>20.518465355</v>
      </c>
      <c r="H23" s="57">
        <v>10.346612957009816</v>
      </c>
    </row>
    <row r="24" spans="3:8" ht="28.5" x14ac:dyDescent="0.25">
      <c r="C24" s="68" t="s">
        <v>140</v>
      </c>
      <c r="D24" s="56">
        <v>426</v>
      </c>
      <c r="E24" s="57">
        <v>1.3164025429999999</v>
      </c>
      <c r="F24" s="57">
        <v>2.9960532699634812</v>
      </c>
      <c r="G24" s="57">
        <v>11.001985587</v>
      </c>
      <c r="H24" s="57">
        <v>11.965136043765296</v>
      </c>
    </row>
    <row r="25" spans="3:8" ht="28.5" x14ac:dyDescent="0.25">
      <c r="C25" s="69" t="s">
        <v>120</v>
      </c>
      <c r="D25" s="56">
        <v>616</v>
      </c>
      <c r="E25" s="57">
        <v>2.9461296529999998</v>
      </c>
      <c r="F25" s="57">
        <v>6.7052144707130248</v>
      </c>
      <c r="G25" s="57">
        <v>24.185242888000001</v>
      </c>
      <c r="H25" s="57">
        <v>12.181517740563118</v>
      </c>
    </row>
    <row r="26" spans="3:8" ht="28.5" x14ac:dyDescent="0.25">
      <c r="C26" s="68" t="s">
        <v>132</v>
      </c>
      <c r="D26" s="56">
        <v>114</v>
      </c>
      <c r="E26" s="57">
        <v>12.327960824</v>
      </c>
      <c r="F26" s="57">
        <v>28.057699778180158</v>
      </c>
      <c r="G26" s="57">
        <v>63.251055897999997</v>
      </c>
      <c r="H26" s="57">
        <v>19.490521777028249</v>
      </c>
    </row>
    <row r="27" spans="3:8" x14ac:dyDescent="0.25">
      <c r="C27" s="64" t="s">
        <v>28</v>
      </c>
      <c r="D27" s="56">
        <v>6207</v>
      </c>
      <c r="E27" s="57">
        <v>6.3401742479999994</v>
      </c>
      <c r="F27" s="57">
        <v>14.429856497062884</v>
      </c>
      <c r="G27" s="57">
        <v>61.047963383999999</v>
      </c>
      <c r="H27" s="57">
        <v>10.385562263755533</v>
      </c>
    </row>
    <row r="28" spans="3:8" x14ac:dyDescent="0.25">
      <c r="C28" s="49" t="s">
        <v>29</v>
      </c>
      <c r="D28" s="56">
        <v>2713</v>
      </c>
      <c r="E28" s="58">
        <v>1.4502978199999998</v>
      </c>
      <c r="F28" s="58">
        <v>3.3007908934371515</v>
      </c>
      <c r="G28" s="58">
        <v>10.892552861000004</v>
      </c>
      <c r="H28" s="58">
        <v>13.314581425559899</v>
      </c>
    </row>
    <row r="29" spans="3:8" x14ac:dyDescent="0.25">
      <c r="D2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3"/>
  <sheetViews>
    <sheetView topLeftCell="A7" workbookViewId="0">
      <selection activeCell="C13" sqref="C13"/>
    </sheetView>
  </sheetViews>
  <sheetFormatPr baseColWidth="10" defaultRowHeight="15" x14ac:dyDescent="0.25"/>
  <cols>
    <col min="1" max="1" width="3.85546875" customWidth="1"/>
    <col min="2" max="2" width="32.85546875" customWidth="1"/>
    <col min="3" max="4" width="26.140625" customWidth="1"/>
  </cols>
  <sheetData>
    <row r="2" spans="2:4" x14ac:dyDescent="0.25">
      <c r="B2" s="26" t="s">
        <v>43</v>
      </c>
      <c r="C2" s="26" t="s">
        <v>135</v>
      </c>
      <c r="D2" s="26"/>
    </row>
    <row r="3" spans="2:4" x14ac:dyDescent="0.25">
      <c r="B3" s="26" t="s">
        <v>44</v>
      </c>
      <c r="C3" s="26"/>
      <c r="D3" s="26"/>
    </row>
    <row r="4" spans="2:4" x14ac:dyDescent="0.25">
      <c r="B4" s="26" t="s">
        <v>45</v>
      </c>
      <c r="C4" s="26"/>
      <c r="D4" s="26"/>
    </row>
    <row r="5" spans="2:4" x14ac:dyDescent="0.25">
      <c r="B5" s="26" t="s">
        <v>46</v>
      </c>
      <c r="C5" s="26"/>
      <c r="D5" s="26"/>
    </row>
    <row r="6" spans="2:4" x14ac:dyDescent="0.25">
      <c r="B6" s="26" t="s">
        <v>47</v>
      </c>
      <c r="C6" s="26"/>
      <c r="D6" s="26"/>
    </row>
    <row r="8" spans="2:4" x14ac:dyDescent="0.25">
      <c r="B8" s="27" t="s">
        <v>48</v>
      </c>
    </row>
    <row r="9" spans="2:4" x14ac:dyDescent="0.25">
      <c r="B9" s="27" t="s">
        <v>136</v>
      </c>
    </row>
    <row r="12" spans="2:4" ht="39.75" customHeight="1" x14ac:dyDescent="0.25">
      <c r="B12" s="72"/>
      <c r="C12" s="73" t="s">
        <v>189</v>
      </c>
      <c r="D12" s="73" t="s">
        <v>188</v>
      </c>
    </row>
    <row r="13" spans="2:4" ht="18.75" customHeight="1" x14ac:dyDescent="0.25">
      <c r="B13" s="71" t="s">
        <v>4</v>
      </c>
      <c r="C13" s="74">
        <v>0.19775026007696642</v>
      </c>
      <c r="D13" s="75">
        <v>0.10788087025189548</v>
      </c>
    </row>
    <row r="14" spans="2:4" x14ac:dyDescent="0.25">
      <c r="B14" s="96" t="s">
        <v>105</v>
      </c>
      <c r="C14" s="74"/>
      <c r="D14" s="75"/>
    </row>
    <row r="15" spans="2:4" ht="18.75" customHeight="1" x14ac:dyDescent="0.25">
      <c r="B15" s="67" t="s">
        <v>7</v>
      </c>
      <c r="C15" s="76">
        <v>0.18798796035692164</v>
      </c>
      <c r="D15" s="77">
        <v>0.10336900706024196</v>
      </c>
    </row>
    <row r="16" spans="2:4" ht="18.75" customHeight="1" x14ac:dyDescent="0.25">
      <c r="B16" s="89" t="s">
        <v>173</v>
      </c>
      <c r="C16" s="76">
        <v>0.41018621200628497</v>
      </c>
      <c r="D16" s="77">
        <v>0.15287758228500106</v>
      </c>
    </row>
    <row r="17" spans="2:4" x14ac:dyDescent="0.25">
      <c r="B17" s="95" t="s">
        <v>125</v>
      </c>
      <c r="C17" s="76"/>
      <c r="D17" s="77"/>
    </row>
    <row r="18" spans="2:4" ht="18.75" customHeight="1" x14ac:dyDescent="0.25">
      <c r="B18" s="78" t="s">
        <v>40</v>
      </c>
      <c r="C18" s="76">
        <v>0.27903808349821335</v>
      </c>
      <c r="D18" s="77">
        <v>0.31211391900376179</v>
      </c>
    </row>
    <row r="19" spans="2:4" ht="18.75" customHeight="1" x14ac:dyDescent="0.25">
      <c r="B19" s="78" t="s">
        <v>2</v>
      </c>
      <c r="C19" s="76">
        <v>0.32007635708402926</v>
      </c>
      <c r="D19" s="77">
        <v>0.12379980903485609</v>
      </c>
    </row>
    <row r="20" spans="2:4" ht="18.75" customHeight="1" x14ac:dyDescent="0.25">
      <c r="B20" s="78" t="s">
        <v>15</v>
      </c>
      <c r="C20" s="76">
        <v>0.27018195272786233</v>
      </c>
      <c r="D20" s="77">
        <v>9.4529938317528414E-2</v>
      </c>
    </row>
    <row r="21" spans="2:4" ht="18.75" customHeight="1" x14ac:dyDescent="0.25">
      <c r="B21" s="78" t="s">
        <v>107</v>
      </c>
      <c r="C21" s="76">
        <v>0.16250879019751985</v>
      </c>
      <c r="D21" s="77">
        <v>0.11312800983893923</v>
      </c>
    </row>
    <row r="22" spans="2:4" x14ac:dyDescent="0.25">
      <c r="B22" s="96" t="s">
        <v>141</v>
      </c>
      <c r="C22" s="76"/>
      <c r="D22" s="77"/>
    </row>
    <row r="23" spans="2:4" ht="18.75" customHeight="1" x14ac:dyDescent="0.25">
      <c r="B23" s="64" t="s">
        <v>27</v>
      </c>
      <c r="C23" s="76">
        <v>0.30227611010459665</v>
      </c>
      <c r="D23" s="77">
        <v>0.10794632496985285</v>
      </c>
    </row>
    <row r="24" spans="2:4" ht="18.75" customHeight="1" x14ac:dyDescent="0.25">
      <c r="B24" s="67" t="s">
        <v>65</v>
      </c>
      <c r="C24" s="76">
        <v>0.19796837975941331</v>
      </c>
      <c r="D24" s="77">
        <v>5.0389868314519352E-2</v>
      </c>
    </row>
    <row r="25" spans="2:4" ht="18.75" customHeight="1" x14ac:dyDescent="0.25">
      <c r="B25" s="67" t="s">
        <v>67</v>
      </c>
      <c r="C25" s="76">
        <v>0.38421773720252456</v>
      </c>
      <c r="D25" s="77">
        <v>0.28494361059269646</v>
      </c>
    </row>
    <row r="26" spans="2:4" ht="18.75" customHeight="1" x14ac:dyDescent="0.25">
      <c r="B26" s="67" t="s">
        <v>68</v>
      </c>
      <c r="C26" s="76">
        <v>0.68510293468583705</v>
      </c>
      <c r="D26" s="77">
        <v>0.15900004057543046</v>
      </c>
    </row>
    <row r="27" spans="2:4" ht="18.75" customHeight="1" x14ac:dyDescent="0.25">
      <c r="B27" s="67" t="s">
        <v>69</v>
      </c>
      <c r="C27" s="76">
        <v>0.44177136191087069</v>
      </c>
      <c r="D27" s="77">
        <v>0.10054435748084878</v>
      </c>
    </row>
    <row r="28" spans="2:4" ht="18.75" customHeight="1" x14ac:dyDescent="0.25">
      <c r="B28" s="67" t="s">
        <v>70</v>
      </c>
      <c r="C28" s="76">
        <v>0.40800248807727807</v>
      </c>
      <c r="D28" s="77">
        <v>0.14188917388171984</v>
      </c>
    </row>
    <row r="29" spans="2:4" ht="18.75" customHeight="1" x14ac:dyDescent="0.25">
      <c r="B29" s="68" t="s">
        <v>72</v>
      </c>
      <c r="C29" s="76">
        <v>0.32729795864250094</v>
      </c>
      <c r="D29" s="77">
        <v>0.12299904180296894</v>
      </c>
    </row>
    <row r="30" spans="2:4" ht="18.75" customHeight="1" x14ac:dyDescent="0.25">
      <c r="B30" s="68" t="s">
        <v>74</v>
      </c>
      <c r="C30" s="76">
        <v>0.4384261826939691</v>
      </c>
      <c r="D30" s="77">
        <v>0.10339165428693121</v>
      </c>
    </row>
    <row r="31" spans="2:4" ht="18.75" customHeight="1" x14ac:dyDescent="0.25">
      <c r="B31" s="68" t="s">
        <v>76</v>
      </c>
      <c r="C31" s="76">
        <v>0.53071499488306695</v>
      </c>
      <c r="D31" s="77">
        <v>0.21180146986122086</v>
      </c>
    </row>
    <row r="32" spans="2:4" ht="18.75" customHeight="1" x14ac:dyDescent="0.25">
      <c r="B32" s="64" t="s">
        <v>28</v>
      </c>
      <c r="C32" s="76">
        <v>0.1255796375992006</v>
      </c>
      <c r="D32" s="77">
        <v>0.10660604952769662</v>
      </c>
    </row>
    <row r="33" spans="2:4" ht="18.75" customHeight="1" x14ac:dyDescent="0.25">
      <c r="B33" s="64" t="s">
        <v>29</v>
      </c>
      <c r="C33" s="76">
        <v>2.6569951019916362E-2</v>
      </c>
      <c r="D33" s="77">
        <v>0.12571326697026014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opLeftCell="A3" workbookViewId="0">
      <selection activeCell="F28" sqref="B7:F28"/>
    </sheetView>
  </sheetViews>
  <sheetFormatPr baseColWidth="10" defaultColWidth="11.42578125" defaultRowHeight="15" x14ac:dyDescent="0.25"/>
  <cols>
    <col min="1" max="1" width="11.42578125" style="39"/>
    <col min="2" max="2" width="41.28515625" style="39" customWidth="1"/>
    <col min="3" max="6" width="11.7109375" style="39" customWidth="1"/>
    <col min="7" max="16384" width="11.42578125" style="39"/>
  </cols>
  <sheetData>
    <row r="2" spans="2:6" x14ac:dyDescent="0.25">
      <c r="B2" s="39" t="s">
        <v>134</v>
      </c>
    </row>
    <row r="4" spans="2:6" x14ac:dyDescent="0.25">
      <c r="B4" s="38" t="s">
        <v>98</v>
      </c>
    </row>
    <row r="7" spans="2:6" ht="28.5" x14ac:dyDescent="0.25">
      <c r="B7" s="79"/>
      <c r="C7" s="80" t="s">
        <v>99</v>
      </c>
      <c r="D7" s="81" t="s">
        <v>100</v>
      </c>
      <c r="E7" s="80" t="s">
        <v>101</v>
      </c>
      <c r="F7" s="81" t="s">
        <v>102</v>
      </c>
    </row>
    <row r="8" spans="2:6" ht="20.100000000000001" customHeight="1" x14ac:dyDescent="0.25">
      <c r="B8" s="106" t="s">
        <v>4</v>
      </c>
      <c r="C8" s="74">
        <v>2.1333470149641799E-2</v>
      </c>
      <c r="D8" s="74">
        <v>2.8328299453626101E-3</v>
      </c>
      <c r="E8" s="74">
        <v>1.5944097032777899E-2</v>
      </c>
      <c r="F8" s="74">
        <v>6.6026438338557106E-2</v>
      </c>
    </row>
    <row r="9" spans="2:6" x14ac:dyDescent="0.25">
      <c r="B9" s="107" t="s">
        <v>105</v>
      </c>
      <c r="C9" s="76" t="s">
        <v>106</v>
      </c>
      <c r="D9" s="76" t="s">
        <v>106</v>
      </c>
      <c r="E9" s="76" t="s">
        <v>106</v>
      </c>
      <c r="F9" s="76" t="s">
        <v>106</v>
      </c>
    </row>
    <row r="10" spans="2:6" ht="20.100000000000001" customHeight="1" x14ac:dyDescent="0.25">
      <c r="B10" s="78" t="s">
        <v>7</v>
      </c>
      <c r="C10" s="76">
        <v>1.9432128801375122E-2</v>
      </c>
      <c r="D10" s="76">
        <v>9.3596584273274207E-4</v>
      </c>
      <c r="E10" s="76">
        <v>5.9704149756866602E-3</v>
      </c>
      <c r="F10" s="76">
        <v>3.2649194540088099E-2</v>
      </c>
    </row>
    <row r="11" spans="2:6" ht="20.100000000000001" customHeight="1" x14ac:dyDescent="0.25">
      <c r="B11" s="89" t="s">
        <v>173</v>
      </c>
      <c r="C11" s="76">
        <v>6.2708276378163716E-2</v>
      </c>
      <c r="D11" s="76">
        <v>6.0934537909386197E-3</v>
      </c>
      <c r="E11" s="76">
        <v>2.6672438083689302E-2</v>
      </c>
      <c r="F11" s="76">
        <v>9.4098825400492497E-2</v>
      </c>
    </row>
    <row r="12" spans="2:6" x14ac:dyDescent="0.25">
      <c r="B12" s="95" t="s">
        <v>125</v>
      </c>
      <c r="C12" s="76" t="s">
        <v>106</v>
      </c>
      <c r="D12" s="76" t="s">
        <v>106</v>
      </c>
      <c r="E12" s="76" t="s">
        <v>106</v>
      </c>
      <c r="F12" s="76" t="s">
        <v>106</v>
      </c>
    </row>
    <row r="13" spans="2:6" ht="20.100000000000001" customHeight="1" x14ac:dyDescent="0.25">
      <c r="B13" s="78" t="s">
        <v>40</v>
      </c>
      <c r="C13" s="76">
        <v>8.7091669791926285E-2</v>
      </c>
      <c r="D13" s="76">
        <v>1.01706190423669E-2</v>
      </c>
      <c r="E13" s="76">
        <v>3.6215908580329199E-2</v>
      </c>
      <c r="F13" s="76">
        <v>0.11114450991317</v>
      </c>
    </row>
    <row r="14" spans="2:6" ht="20.100000000000001" customHeight="1" x14ac:dyDescent="0.25">
      <c r="B14" s="78" t="s">
        <v>2</v>
      </c>
      <c r="C14" s="76">
        <v>3.962539188357523E-2</v>
      </c>
      <c r="D14" s="76">
        <v>1.5497647776026898E-3</v>
      </c>
      <c r="E14" s="76">
        <v>8.8174471073450295E-3</v>
      </c>
      <c r="F14" s="76">
        <v>4.3232908187189299E-2</v>
      </c>
    </row>
    <row r="15" spans="2:6" ht="20.100000000000001" customHeight="1" x14ac:dyDescent="0.25">
      <c r="B15" s="78" t="s">
        <v>15</v>
      </c>
      <c r="C15" s="76">
        <v>2.5540283325874203E-2</v>
      </c>
      <c r="D15" s="76">
        <v>3.1308908936245299E-4</v>
      </c>
      <c r="E15" s="76">
        <v>3.9811822281362406E-3</v>
      </c>
      <c r="F15" s="76">
        <v>2.9308634358608997E-2</v>
      </c>
    </row>
    <row r="16" spans="2:6" ht="20.100000000000001" customHeight="1" x14ac:dyDescent="0.25">
      <c r="B16" s="78" t="s">
        <v>107</v>
      </c>
      <c r="C16" s="76">
        <v>1.8384296016379136E-2</v>
      </c>
      <c r="D16" s="76">
        <v>2.1923152299460803E-5</v>
      </c>
      <c r="E16" s="76">
        <v>6.1727243302454199E-4</v>
      </c>
      <c r="F16" s="76">
        <v>1.1985899927949399E-2</v>
      </c>
    </row>
    <row r="17" spans="2:6" x14ac:dyDescent="0.25">
      <c r="B17" s="79" t="s">
        <v>108</v>
      </c>
      <c r="C17" s="76" t="s">
        <v>106</v>
      </c>
      <c r="D17" s="76" t="s">
        <v>106</v>
      </c>
      <c r="E17" s="76" t="s">
        <v>106</v>
      </c>
      <c r="F17" s="76" t="s">
        <v>106</v>
      </c>
    </row>
    <row r="18" spans="2:6" ht="20.100000000000001" customHeight="1" x14ac:dyDescent="0.25">
      <c r="B18" s="79" t="s">
        <v>27</v>
      </c>
      <c r="C18" s="76">
        <v>3.2629595211973811E-2</v>
      </c>
      <c r="D18" s="76">
        <v>2.6169300736600997E-3</v>
      </c>
      <c r="E18" s="76">
        <v>1.4094256629222E-2</v>
      </c>
      <c r="F18" s="76">
        <v>5.4910837210581598E-2</v>
      </c>
    </row>
    <row r="19" spans="2:6" ht="20.100000000000001" customHeight="1" x14ac:dyDescent="0.25">
      <c r="B19" s="82" t="s">
        <v>65</v>
      </c>
      <c r="C19" s="83">
        <v>9.9756005865155959E-3</v>
      </c>
      <c r="D19" s="83">
        <v>1.70596460718409E-3</v>
      </c>
      <c r="E19" s="83">
        <v>6.1660468999013398E-3</v>
      </c>
      <c r="F19" s="83">
        <v>2.5642601698703599E-2</v>
      </c>
    </row>
    <row r="20" spans="2:6" x14ac:dyDescent="0.25">
      <c r="B20" s="82" t="s">
        <v>112</v>
      </c>
      <c r="C20" s="83">
        <v>0.10948038929224316</v>
      </c>
      <c r="D20" s="83">
        <v>1.14079178881424E-2</v>
      </c>
      <c r="E20" s="83">
        <v>3.8945445480398598E-2</v>
      </c>
      <c r="F20" s="83">
        <v>9.4882481047301306E-2</v>
      </c>
    </row>
    <row r="21" spans="2:6" ht="20.100000000000001" customHeight="1" x14ac:dyDescent="0.25">
      <c r="B21" s="82" t="s">
        <v>68</v>
      </c>
      <c r="C21" s="83">
        <v>0.10893139441339456</v>
      </c>
      <c r="D21" s="83">
        <v>1.65314672095389E-3</v>
      </c>
      <c r="E21" s="83">
        <v>1.07150111720496E-2</v>
      </c>
      <c r="F21" s="83">
        <v>3.4290522127228301E-2</v>
      </c>
    </row>
    <row r="22" spans="2:6" x14ac:dyDescent="0.25">
      <c r="B22" s="82" t="s">
        <v>69</v>
      </c>
      <c r="C22" s="83">
        <v>4.4417617736768E-2</v>
      </c>
      <c r="D22" s="83">
        <v>3.4094201712071698E-3</v>
      </c>
      <c r="E22" s="83">
        <v>1.7192167466785698E-2</v>
      </c>
      <c r="F22" s="83">
        <v>5.7841977484629693E-2</v>
      </c>
    </row>
    <row r="23" spans="2:6" ht="20.100000000000001" customHeight="1" x14ac:dyDescent="0.25">
      <c r="B23" s="82" t="s">
        <v>70</v>
      </c>
      <c r="C23" s="83">
        <v>5.7891135974971239E-2</v>
      </c>
      <c r="D23" s="83">
        <v>2.2152566742749398E-3</v>
      </c>
      <c r="E23" s="83">
        <v>1.8584271779196401E-2</v>
      </c>
      <c r="F23" s="83">
        <v>7.1199494765991911E-2</v>
      </c>
    </row>
    <row r="24" spans="2:6" ht="28.5" x14ac:dyDescent="0.25">
      <c r="B24" s="84" t="s">
        <v>109</v>
      </c>
      <c r="C24" s="83">
        <v>4.0257335297095367E-2</v>
      </c>
      <c r="D24" s="83">
        <v>4.6559885031373397E-3</v>
      </c>
      <c r="E24" s="83">
        <v>2.2294947216856001E-2</v>
      </c>
      <c r="F24" s="83">
        <v>8.7901923198596896E-2</v>
      </c>
    </row>
    <row r="25" spans="2:6" x14ac:dyDescent="0.25">
      <c r="B25" s="82" t="s">
        <v>73</v>
      </c>
      <c r="C25" s="83">
        <v>4.5329608311433803E-2</v>
      </c>
      <c r="D25" s="83">
        <v>2.64942237175204E-3</v>
      </c>
      <c r="E25" s="83">
        <v>1.8889123940169603E-2</v>
      </c>
      <c r="F25" s="83">
        <v>6.4726409665483708E-2</v>
      </c>
    </row>
    <row r="26" spans="2:6" ht="28.5" x14ac:dyDescent="0.25">
      <c r="B26" s="84" t="s">
        <v>110</v>
      </c>
      <c r="C26" s="83">
        <v>0.11240621599362388</v>
      </c>
      <c r="D26" s="83">
        <v>2.2092452964880397E-3</v>
      </c>
      <c r="E26" s="83">
        <v>2.0960254803196098E-2</v>
      </c>
      <c r="F26" s="83">
        <v>0.104222333513381</v>
      </c>
    </row>
    <row r="27" spans="2:6" x14ac:dyDescent="0.25">
      <c r="B27" s="79" t="s">
        <v>28</v>
      </c>
      <c r="C27" s="76">
        <v>1.3387549065570572E-2</v>
      </c>
      <c r="D27" s="76">
        <v>3.8422258416033E-3</v>
      </c>
      <c r="E27" s="76">
        <v>2.0022651417161298E-2</v>
      </c>
      <c r="F27" s="76">
        <v>7.9266784341559399E-2</v>
      </c>
    </row>
    <row r="28" spans="2:6" x14ac:dyDescent="0.25">
      <c r="B28" s="79" t="s">
        <v>29</v>
      </c>
      <c r="C28" s="76">
        <v>3.3401953459534814E-3</v>
      </c>
      <c r="D28" s="76">
        <v>1.5778036805771699E-3</v>
      </c>
      <c r="E28" s="76">
        <v>1.1811586301326999E-2</v>
      </c>
      <c r="F28" s="76">
        <v>6.3542441746537601E-2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topLeftCell="A3" workbookViewId="0">
      <selection activeCell="F28" sqref="B7:F28"/>
    </sheetView>
  </sheetViews>
  <sheetFormatPr baseColWidth="10" defaultColWidth="8.7109375" defaultRowHeight="15" x14ac:dyDescent="0.25"/>
  <cols>
    <col min="2" max="2" width="42.5703125" style="39" customWidth="1"/>
    <col min="3" max="6" width="11.5703125" style="39" customWidth="1"/>
  </cols>
  <sheetData>
    <row r="2" spans="2:6" x14ac:dyDescent="0.25">
      <c r="B2" s="39" t="s">
        <v>133</v>
      </c>
      <c r="C2" s="39" t="s">
        <v>137</v>
      </c>
    </row>
    <row r="4" spans="2:6" x14ac:dyDescent="0.25">
      <c r="B4" s="38" t="s">
        <v>98</v>
      </c>
    </row>
    <row r="7" spans="2:6" ht="28.5" x14ac:dyDescent="0.25">
      <c r="B7" s="85"/>
      <c r="C7" s="86" t="s">
        <v>99</v>
      </c>
      <c r="D7" s="87" t="s">
        <v>100</v>
      </c>
      <c r="E7" s="86" t="s">
        <v>101</v>
      </c>
      <c r="F7" s="87" t="s">
        <v>102</v>
      </c>
    </row>
    <row r="8" spans="2:6" ht="18.75" customHeight="1" x14ac:dyDescent="0.25">
      <c r="B8" s="108" t="s">
        <v>4</v>
      </c>
      <c r="C8" s="109">
        <v>0.35500115241699254</v>
      </c>
      <c r="D8" s="109">
        <v>0.11006763761020701</v>
      </c>
      <c r="E8" s="109">
        <v>0.29340195573854899</v>
      </c>
      <c r="F8" s="109">
        <v>0.52082297360266905</v>
      </c>
    </row>
    <row r="9" spans="2:6" ht="18.75" customHeight="1" x14ac:dyDescent="0.25">
      <c r="B9" s="110" t="s">
        <v>105</v>
      </c>
      <c r="C9" s="88" t="s">
        <v>106</v>
      </c>
      <c r="D9" s="88" t="s">
        <v>106</v>
      </c>
      <c r="E9" s="88" t="s">
        <v>106</v>
      </c>
      <c r="F9" s="88" t="s">
        <v>106</v>
      </c>
    </row>
    <row r="10" spans="2:6" ht="18.75" customHeight="1" x14ac:dyDescent="0.25">
      <c r="B10" s="89" t="s">
        <v>7</v>
      </c>
      <c r="C10" s="88">
        <v>0.35618763979871476</v>
      </c>
      <c r="D10" s="88">
        <v>0.110668536017061</v>
      </c>
      <c r="E10" s="88">
        <v>0.25576890900174404</v>
      </c>
      <c r="F10" s="88">
        <v>0.414481335828838</v>
      </c>
    </row>
    <row r="11" spans="2:6" ht="18.75" customHeight="1" x14ac:dyDescent="0.25">
      <c r="B11" s="89" t="s">
        <v>173</v>
      </c>
      <c r="C11" s="88">
        <v>0.3270282719232051</v>
      </c>
      <c r="D11" s="88">
        <v>0.109890587299572</v>
      </c>
      <c r="E11" s="88">
        <v>0.33374022576801304</v>
      </c>
      <c r="F11" s="88">
        <v>0.62215435084473691</v>
      </c>
    </row>
    <row r="12" spans="2:6" ht="18.75" customHeight="1" x14ac:dyDescent="0.25">
      <c r="B12" s="95" t="s">
        <v>125</v>
      </c>
      <c r="C12" s="88" t="s">
        <v>106</v>
      </c>
      <c r="D12" s="88" t="s">
        <v>106</v>
      </c>
      <c r="E12" s="88" t="s">
        <v>106</v>
      </c>
      <c r="F12" s="88" t="s">
        <v>106</v>
      </c>
    </row>
    <row r="13" spans="2:6" ht="18.75" customHeight="1" x14ac:dyDescent="0.25">
      <c r="B13" s="89" t="s">
        <v>40</v>
      </c>
      <c r="C13" s="88">
        <v>0.38421883087645292</v>
      </c>
      <c r="D13" s="88">
        <v>0.121366028029912</v>
      </c>
      <c r="E13" s="88">
        <v>0.383194514083322</v>
      </c>
      <c r="F13" s="88">
        <v>0.71128793159625103</v>
      </c>
    </row>
    <row r="14" spans="2:6" ht="18.75" customHeight="1" x14ac:dyDescent="0.25">
      <c r="B14" s="89" t="s">
        <v>2</v>
      </c>
      <c r="C14" s="88">
        <v>0.27553173593646557</v>
      </c>
      <c r="D14" s="88">
        <v>9.2329118148091804E-2</v>
      </c>
      <c r="E14" s="88">
        <v>0.25217712027717099</v>
      </c>
      <c r="F14" s="88">
        <v>0.43170005729355798</v>
      </c>
    </row>
    <row r="15" spans="2:6" ht="18.75" customHeight="1" x14ac:dyDescent="0.25">
      <c r="B15" s="89" t="s">
        <v>15</v>
      </c>
      <c r="C15" s="88">
        <v>0.30451587725566159</v>
      </c>
      <c r="D15" s="88">
        <v>0.134415645323608</v>
      </c>
      <c r="E15" s="88">
        <v>0.281247068289258</v>
      </c>
      <c r="F15" s="88">
        <v>0.42680469765513701</v>
      </c>
    </row>
    <row r="16" spans="2:6" ht="18.75" customHeight="1" x14ac:dyDescent="0.25">
      <c r="B16" s="89" t="s">
        <v>107</v>
      </c>
      <c r="C16" s="88">
        <v>0.38191762566415682</v>
      </c>
      <c r="D16" s="88">
        <v>0.106267069554389</v>
      </c>
      <c r="E16" s="88">
        <v>0.262546754611093</v>
      </c>
      <c r="F16" s="88">
        <v>0.42047786228440698</v>
      </c>
    </row>
    <row r="17" spans="2:6" ht="18.75" customHeight="1" x14ac:dyDescent="0.25">
      <c r="B17" s="110" t="s">
        <v>108</v>
      </c>
      <c r="C17" s="88" t="s">
        <v>106</v>
      </c>
      <c r="D17" s="88" t="s">
        <v>106</v>
      </c>
      <c r="E17" s="88" t="s">
        <v>106</v>
      </c>
      <c r="F17" s="88" t="s">
        <v>106</v>
      </c>
    </row>
    <row r="18" spans="2:6" ht="18.75" customHeight="1" x14ac:dyDescent="0.25">
      <c r="B18" s="85" t="s">
        <v>27</v>
      </c>
      <c r="C18" s="88">
        <v>0.32397742714314426</v>
      </c>
      <c r="D18" s="88">
        <v>9.2411168750671902E-2</v>
      </c>
      <c r="E18" s="88">
        <v>0.243341478680867</v>
      </c>
      <c r="F18" s="88">
        <v>0.40500349021922299</v>
      </c>
    </row>
    <row r="19" spans="2:6" ht="18.75" customHeight="1" x14ac:dyDescent="0.25">
      <c r="B19" s="89" t="s">
        <v>65</v>
      </c>
      <c r="C19" s="88">
        <v>0.31097207495763118</v>
      </c>
      <c r="D19" s="88">
        <v>0.12838271311932301</v>
      </c>
      <c r="E19" s="88">
        <v>0.26062553812281403</v>
      </c>
      <c r="F19" s="88">
        <v>0.41614584203680299</v>
      </c>
    </row>
    <row r="20" spans="2:6" ht="18.75" customHeight="1" x14ac:dyDescent="0.25">
      <c r="B20" s="89" t="s">
        <v>112</v>
      </c>
      <c r="C20" s="88">
        <v>0.59028531628607528</v>
      </c>
      <c r="D20" s="88">
        <v>0.23865755209489697</v>
      </c>
      <c r="E20" s="88">
        <v>0.42568924600002395</v>
      </c>
      <c r="F20" s="88">
        <v>0.63826095920535597</v>
      </c>
    </row>
    <row r="21" spans="2:6" ht="18.75" customHeight="1" x14ac:dyDescent="0.25">
      <c r="B21" s="89" t="s">
        <v>68</v>
      </c>
      <c r="C21" s="88">
        <v>0.5844896180073863</v>
      </c>
      <c r="D21" s="88">
        <v>4.2379654978734596E-2</v>
      </c>
      <c r="E21" s="88">
        <v>0.18747301632409902</v>
      </c>
      <c r="F21" s="88">
        <v>0.31990894606338799</v>
      </c>
    </row>
    <row r="22" spans="2:6" ht="18.75" customHeight="1" x14ac:dyDescent="0.25">
      <c r="B22" s="89" t="s">
        <v>69</v>
      </c>
      <c r="C22" s="88">
        <v>0.42270216749493339</v>
      </c>
      <c r="D22" s="88">
        <v>0.12698735736088701</v>
      </c>
      <c r="E22" s="88">
        <v>0.30648128191906798</v>
      </c>
      <c r="F22" s="88">
        <v>0.49250988964099202</v>
      </c>
    </row>
    <row r="23" spans="2:6" ht="18.75" customHeight="1" x14ac:dyDescent="0.25">
      <c r="B23" s="89" t="s">
        <v>70</v>
      </c>
      <c r="C23" s="88">
        <v>0.49546061143309916</v>
      </c>
      <c r="D23" s="88">
        <v>7.5526636027999403E-2</v>
      </c>
      <c r="E23" s="88">
        <v>0.30926244454123297</v>
      </c>
      <c r="F23" s="88">
        <v>0.485988090566915</v>
      </c>
    </row>
    <row r="24" spans="2:6" ht="27" customHeight="1" x14ac:dyDescent="0.25">
      <c r="B24" s="90" t="s">
        <v>71</v>
      </c>
      <c r="C24" s="88">
        <v>0.23822467999392533</v>
      </c>
      <c r="D24" s="88">
        <v>6.1281818592729499E-2</v>
      </c>
      <c r="E24" s="88">
        <v>0.204123468405285</v>
      </c>
      <c r="F24" s="88">
        <v>0.38865263961157998</v>
      </c>
    </row>
    <row r="25" spans="2:6" ht="18.75" customHeight="1" x14ac:dyDescent="0.25">
      <c r="B25" s="89" t="s">
        <v>73</v>
      </c>
      <c r="C25" s="88">
        <v>0.20490847762846282</v>
      </c>
      <c r="D25" s="88">
        <v>8.7680692851385494E-2</v>
      </c>
      <c r="E25" s="88">
        <v>0.20704105008707899</v>
      </c>
      <c r="F25" s="88">
        <v>0.35174588617786201</v>
      </c>
    </row>
    <row r="26" spans="2:6" ht="28.5" customHeight="1" x14ac:dyDescent="0.25">
      <c r="B26" s="90" t="s">
        <v>111</v>
      </c>
      <c r="C26" s="88">
        <v>0.3017942480846616</v>
      </c>
      <c r="D26" s="88">
        <v>-3.0720823493747801E-2</v>
      </c>
      <c r="E26" s="88">
        <v>0.18105744387457301</v>
      </c>
      <c r="F26" s="88">
        <v>0.37928060445886203</v>
      </c>
    </row>
    <row r="27" spans="2:6" ht="18.75" customHeight="1" x14ac:dyDescent="0.25">
      <c r="B27" s="85" t="s">
        <v>28</v>
      </c>
      <c r="C27" s="88">
        <v>0.40837899249785675</v>
      </c>
      <c r="D27" s="88">
        <v>0.15639466578460501</v>
      </c>
      <c r="E27" s="88">
        <v>0.38748080038559102</v>
      </c>
      <c r="F27" s="88">
        <v>0.65170388249529909</v>
      </c>
    </row>
    <row r="28" spans="2:6" ht="18.75" customHeight="1" x14ac:dyDescent="0.25">
      <c r="B28" s="85" t="s">
        <v>29</v>
      </c>
      <c r="C28" s="88">
        <v>0.40012837653995093</v>
      </c>
      <c r="D28" s="88">
        <v>7.1706760267541109E-2</v>
      </c>
      <c r="E28" s="88">
        <v>0.25401331899587198</v>
      </c>
      <c r="F28" s="88">
        <v>0.51306022020400499</v>
      </c>
    </row>
    <row r="29" spans="2:6" ht="20.100000000000001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zoomScale="145" zoomScaleNormal="145" workbookViewId="0">
      <selection activeCell="A6" sqref="A6:XFD13"/>
    </sheetView>
  </sheetViews>
  <sheetFormatPr baseColWidth="10" defaultColWidth="10.85546875" defaultRowHeight="15" x14ac:dyDescent="0.25"/>
  <cols>
    <col min="1" max="1" width="10.85546875" style="1"/>
    <col min="2" max="2" width="18.140625" style="1" bestFit="1" customWidth="1"/>
    <col min="3" max="3" width="32.7109375" style="1" customWidth="1"/>
    <col min="4" max="8" width="11.140625" style="1" customWidth="1"/>
    <col min="9" max="16384" width="10.85546875" style="1"/>
  </cols>
  <sheetData>
    <row r="2" spans="2:8" x14ac:dyDescent="0.25">
      <c r="B2" s="2" t="s">
        <v>12</v>
      </c>
    </row>
    <row r="6" spans="2:8" ht="18" customHeight="1" x14ac:dyDescent="0.25">
      <c r="C6" s="71" t="s">
        <v>13</v>
      </c>
      <c r="D6" s="50" t="s">
        <v>5</v>
      </c>
      <c r="E6" s="50" t="s">
        <v>14</v>
      </c>
      <c r="F6" s="50" t="s">
        <v>2</v>
      </c>
      <c r="G6" s="50" t="s">
        <v>15</v>
      </c>
      <c r="H6" s="50" t="s">
        <v>16</v>
      </c>
    </row>
    <row r="7" spans="2:8" ht="18" customHeight="1" x14ac:dyDescent="0.25">
      <c r="C7" s="71" t="s">
        <v>6</v>
      </c>
      <c r="D7" s="56">
        <v>14671</v>
      </c>
      <c r="E7" s="56">
        <v>6190</v>
      </c>
      <c r="F7" s="56">
        <v>6433</v>
      </c>
      <c r="G7" s="56">
        <v>1852</v>
      </c>
      <c r="H7" s="56">
        <v>196</v>
      </c>
    </row>
    <row r="8" spans="2:8" ht="18" customHeight="1" x14ac:dyDescent="0.25">
      <c r="C8" s="71" t="s">
        <v>17</v>
      </c>
      <c r="D8" s="57">
        <v>2054.8338242989998</v>
      </c>
      <c r="E8" s="57">
        <v>4.9380636520000003</v>
      </c>
      <c r="F8" s="57">
        <v>85.572808649999999</v>
      </c>
      <c r="G8" s="57">
        <v>508.28440155999999</v>
      </c>
      <c r="H8" s="57">
        <v>1456.0385504369999</v>
      </c>
    </row>
    <row r="9" spans="2:8" ht="18" customHeight="1" x14ac:dyDescent="0.25">
      <c r="C9" s="71" t="s">
        <v>18</v>
      </c>
      <c r="D9" s="57">
        <v>780.83804596799996</v>
      </c>
      <c r="E9" s="57">
        <v>1.4606872449999999</v>
      </c>
      <c r="F9" s="57">
        <v>31.412315855999999</v>
      </c>
      <c r="G9" s="57">
        <v>189.97664634399999</v>
      </c>
      <c r="H9" s="57">
        <v>557.98839652300001</v>
      </c>
    </row>
    <row r="10" spans="2:8" ht="18" customHeight="1" x14ac:dyDescent="0.25">
      <c r="C10" s="71" t="s">
        <v>19</v>
      </c>
      <c r="D10" s="57">
        <v>482.52370685900001</v>
      </c>
      <c r="E10" s="57">
        <v>1.2330351289999999</v>
      </c>
      <c r="F10" s="57">
        <v>24.119175986999998</v>
      </c>
      <c r="G10" s="57">
        <v>127.826473681</v>
      </c>
      <c r="H10" s="57">
        <v>329.345022062</v>
      </c>
    </row>
    <row r="11" spans="2:8" ht="18" customHeight="1" x14ac:dyDescent="0.25">
      <c r="C11" s="71" t="s">
        <v>20</v>
      </c>
      <c r="D11" s="57">
        <v>210.43385772900001</v>
      </c>
      <c r="E11" s="57">
        <v>0.640087407</v>
      </c>
      <c r="F11" s="57">
        <v>13.003815842</v>
      </c>
      <c r="G11" s="57">
        <v>60.381830651999998</v>
      </c>
      <c r="H11" s="57">
        <v>136.40812382799999</v>
      </c>
    </row>
    <row r="12" spans="2:8" ht="18" customHeight="1" x14ac:dyDescent="0.25">
      <c r="C12" s="71" t="s">
        <v>21</v>
      </c>
      <c r="D12" s="57">
        <v>144.50211340000001</v>
      </c>
      <c r="E12" s="57">
        <v>0.37671716700000002</v>
      </c>
      <c r="F12" s="57">
        <v>5.541054999</v>
      </c>
      <c r="G12" s="57">
        <v>36.349871491000002</v>
      </c>
      <c r="H12" s="57">
        <v>102.23446974300001</v>
      </c>
    </row>
    <row r="13" spans="2:8" ht="18" customHeight="1" x14ac:dyDescent="0.25">
      <c r="C13" s="71" t="s">
        <v>22</v>
      </c>
      <c r="D13" s="57">
        <v>4230.6243700000005</v>
      </c>
      <c r="E13" s="57">
        <v>13.25864</v>
      </c>
      <c r="F13" s="57">
        <v>286.89285000000001</v>
      </c>
      <c r="G13" s="57">
        <v>1228.18541</v>
      </c>
      <c r="H13" s="57">
        <v>2702.2874700000002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3"/>
  <sheetViews>
    <sheetView topLeftCell="A4" workbookViewId="0">
      <selection activeCell="I18" sqref="I18:K18"/>
    </sheetView>
  </sheetViews>
  <sheetFormatPr baseColWidth="10" defaultColWidth="10.85546875" defaultRowHeight="15" x14ac:dyDescent="0.25"/>
  <cols>
    <col min="1" max="1" width="5.5703125" style="1" customWidth="1"/>
    <col min="2" max="2" width="29.140625" style="1" customWidth="1"/>
    <col min="3" max="3" width="8.85546875" style="1" bestFit="1" customWidth="1"/>
    <col min="4" max="4" width="7.85546875" style="1" bestFit="1" customWidth="1"/>
    <col min="5" max="5" width="6.5703125" style="1" bestFit="1" customWidth="1"/>
    <col min="6" max="6" width="5.5703125" style="1" bestFit="1" customWidth="1"/>
    <col min="7" max="7" width="5.42578125" style="1" bestFit="1" customWidth="1"/>
    <col min="8" max="8" width="8.140625" style="1" bestFit="1" customWidth="1"/>
    <col min="9" max="9" width="8.28515625" style="1" bestFit="1" customWidth="1"/>
    <col min="10" max="10" width="9.85546875" style="1" bestFit="1" customWidth="1"/>
    <col min="11" max="11" width="7.42578125" style="1" bestFit="1" customWidth="1"/>
    <col min="12" max="12" width="14.42578125" style="1" bestFit="1" customWidth="1"/>
    <col min="13" max="13" width="16.42578125" style="1" bestFit="1" customWidth="1"/>
    <col min="14" max="14" width="22.5703125" style="1" bestFit="1" customWidth="1"/>
    <col min="15" max="15" width="33.140625" style="1" bestFit="1" customWidth="1"/>
    <col min="16" max="16" width="21.140625" style="1" bestFit="1" customWidth="1"/>
    <col min="17" max="17" width="31.140625" style="1" bestFit="1" customWidth="1"/>
    <col min="18" max="18" width="9.85546875" style="1" bestFit="1" customWidth="1"/>
    <col min="19" max="19" width="7.42578125" style="1" bestFit="1" customWidth="1"/>
    <col min="20" max="16384" width="10.85546875" style="1"/>
  </cols>
  <sheetData>
    <row r="3" spans="2:19" x14ac:dyDescent="0.25">
      <c r="C3" s="2" t="s">
        <v>23</v>
      </c>
      <c r="D3" s="2"/>
      <c r="E3" s="2"/>
      <c r="F3" s="2"/>
      <c r="G3" s="2"/>
      <c r="H3" s="2"/>
    </row>
    <row r="4" spans="2:19" x14ac:dyDescent="0.25">
      <c r="C4" s="2" t="s">
        <v>24</v>
      </c>
      <c r="D4" s="2"/>
      <c r="E4" s="2"/>
      <c r="F4" s="2"/>
      <c r="G4" s="2"/>
      <c r="H4" s="2"/>
    </row>
    <row r="6" spans="2:19" x14ac:dyDescent="0.25">
      <c r="C6" s="9" t="s">
        <v>149</v>
      </c>
      <c r="D6" s="9" t="s">
        <v>150</v>
      </c>
      <c r="E6" s="9" t="s">
        <v>151</v>
      </c>
      <c r="F6" s="9" t="s">
        <v>152</v>
      </c>
      <c r="G6" s="9" t="s">
        <v>153</v>
      </c>
      <c r="H6" s="9" t="s">
        <v>154</v>
      </c>
      <c r="I6" s="9" t="s">
        <v>155</v>
      </c>
      <c r="J6" s="9" t="s">
        <v>156</v>
      </c>
      <c r="K6" s="9" t="s">
        <v>157</v>
      </c>
      <c r="O6" s="10"/>
      <c r="P6" s="10"/>
      <c r="Q6" s="10"/>
    </row>
    <row r="7" spans="2:19" x14ac:dyDescent="0.25">
      <c r="B7" s="1" t="s">
        <v>172</v>
      </c>
      <c r="C7" s="111">
        <f>C18/C$14</f>
        <v>0.11198963942471543</v>
      </c>
      <c r="D7" s="11">
        <f t="shared" ref="D7:K7" si="0">D18/D$14</f>
        <v>3.8848421782865072E-2</v>
      </c>
      <c r="E7" s="11">
        <f t="shared" si="0"/>
        <v>0.15934868051656373</v>
      </c>
      <c r="F7" s="11">
        <f t="shared" si="0"/>
        <v>0.21647819063004847</v>
      </c>
      <c r="G7" s="11">
        <f t="shared" si="0"/>
        <v>4.5235504430281362E-2</v>
      </c>
      <c r="H7" s="11">
        <f t="shared" si="0"/>
        <v>5.859375E-3</v>
      </c>
      <c r="I7" s="11">
        <f t="shared" si="0"/>
        <v>5.3958111466098684E-2</v>
      </c>
      <c r="J7" s="11">
        <f t="shared" si="0"/>
        <v>0.12244240373771548</v>
      </c>
      <c r="K7" s="11">
        <f t="shared" si="0"/>
        <v>0.20309620346479912</v>
      </c>
      <c r="L7" s="11"/>
      <c r="M7" s="11"/>
      <c r="N7" s="11"/>
      <c r="O7" s="11"/>
      <c r="P7" s="11"/>
      <c r="Q7" s="11"/>
      <c r="R7" s="11"/>
      <c r="S7" s="11"/>
    </row>
    <row r="8" spans="2:19" x14ac:dyDescent="0.25">
      <c r="B8" s="1" t="s">
        <v>30</v>
      </c>
      <c r="C8" s="11">
        <f t="shared" ref="C8:K12" si="1">C19/C$14</f>
        <v>9.6585099856860479E-2</v>
      </c>
      <c r="D8" s="11">
        <f t="shared" si="1"/>
        <v>4.3010752688172046E-2</v>
      </c>
      <c r="E8" s="11">
        <f t="shared" si="1"/>
        <v>0.1312745648512072</v>
      </c>
      <c r="F8" s="11">
        <f t="shared" si="1"/>
        <v>0.16849757673667204</v>
      </c>
      <c r="G8" s="11">
        <f t="shared" si="1"/>
        <v>5.2230685527747553E-2</v>
      </c>
      <c r="H8" s="11">
        <f t="shared" si="1"/>
        <v>1.85546875E-2</v>
      </c>
      <c r="I8" s="11">
        <f t="shared" si="1"/>
        <v>5.9815406460773872E-2</v>
      </c>
      <c r="J8" s="11">
        <f t="shared" si="1"/>
        <v>0.10955372966006122</v>
      </c>
      <c r="K8" s="11">
        <f t="shared" si="1"/>
        <v>0.14080353851824548</v>
      </c>
      <c r="L8" s="11"/>
      <c r="M8" s="11"/>
      <c r="N8" s="11"/>
      <c r="O8" s="11"/>
      <c r="P8" s="11"/>
      <c r="Q8" s="11"/>
      <c r="R8" s="11"/>
      <c r="S8" s="11"/>
    </row>
    <row r="9" spans="2:19" x14ac:dyDescent="0.25">
      <c r="B9" s="1" t="s">
        <v>31</v>
      </c>
      <c r="C9" s="11">
        <f t="shared" si="1"/>
        <v>0.14089019153431939</v>
      </c>
      <c r="D9" s="11">
        <f t="shared" si="1"/>
        <v>7.4054804023586537E-2</v>
      </c>
      <c r="E9" s="11">
        <f t="shared" si="1"/>
        <v>0.18416619876473891</v>
      </c>
      <c r="F9" s="11">
        <f t="shared" si="1"/>
        <v>0.22294022617124395</v>
      </c>
      <c r="G9" s="11">
        <f t="shared" si="1"/>
        <v>9.6378050676200838E-2</v>
      </c>
      <c r="H9" s="11">
        <f t="shared" si="1"/>
        <v>3.271484375E-2</v>
      </c>
      <c r="I9" s="11">
        <f t="shared" si="1"/>
        <v>8.5197018104366348E-2</v>
      </c>
      <c r="J9" s="11">
        <f t="shared" si="1"/>
        <v>0.16884163041727082</v>
      </c>
      <c r="K9" s="11">
        <f t="shared" si="1"/>
        <v>0.19388131220051602</v>
      </c>
      <c r="L9" s="11"/>
      <c r="M9" s="11"/>
      <c r="N9" s="11"/>
      <c r="O9" s="11"/>
      <c r="P9" s="11"/>
      <c r="Q9" s="11"/>
      <c r="R9" s="11"/>
      <c r="S9" s="11"/>
    </row>
    <row r="10" spans="2:19" x14ac:dyDescent="0.25">
      <c r="B10" s="1" t="s">
        <v>32</v>
      </c>
      <c r="C10" s="11">
        <f t="shared" si="1"/>
        <v>0.18560425328880104</v>
      </c>
      <c r="D10" s="11">
        <f t="shared" si="1"/>
        <v>0.13544918487686439</v>
      </c>
      <c r="E10" s="11">
        <f t="shared" si="1"/>
        <v>0.21807973048848961</v>
      </c>
      <c r="F10" s="11">
        <f t="shared" si="1"/>
        <v>0.23731825525040387</v>
      </c>
      <c r="G10" s="11">
        <f t="shared" si="1"/>
        <v>0.17690035753147831</v>
      </c>
      <c r="H10" s="11">
        <f t="shared" si="1"/>
        <v>5.6640625E-2</v>
      </c>
      <c r="I10" s="11">
        <f t="shared" si="1"/>
        <v>0.14607738729144479</v>
      </c>
      <c r="J10" s="11">
        <f t="shared" si="1"/>
        <v>0.21105203802158853</v>
      </c>
      <c r="K10" s="11">
        <f t="shared" si="1"/>
        <v>0.20973092517508293</v>
      </c>
      <c r="L10" s="11"/>
      <c r="M10" s="11"/>
      <c r="N10" s="11"/>
      <c r="O10" s="11"/>
      <c r="P10" s="11"/>
      <c r="Q10" s="11"/>
      <c r="R10" s="11"/>
      <c r="S10" s="11"/>
    </row>
    <row r="11" spans="2:19" x14ac:dyDescent="0.25">
      <c r="B11" s="1" t="s">
        <v>33</v>
      </c>
      <c r="C11" s="11">
        <f t="shared" si="1"/>
        <v>0.17401676777315794</v>
      </c>
      <c r="D11" s="11">
        <f t="shared" si="1"/>
        <v>0.20169961845300036</v>
      </c>
      <c r="E11" s="11">
        <f t="shared" si="1"/>
        <v>0.15609208309938236</v>
      </c>
      <c r="F11" s="11">
        <f t="shared" si="1"/>
        <v>0.11082390953150242</v>
      </c>
      <c r="G11" s="11">
        <f t="shared" si="1"/>
        <v>0.24825120472563345</v>
      </c>
      <c r="H11" s="11">
        <f t="shared" si="1"/>
        <v>0.1318359375</v>
      </c>
      <c r="I11" s="11">
        <f t="shared" si="1"/>
        <v>0.2025204117855875</v>
      </c>
      <c r="J11" s="11">
        <f t="shared" si="1"/>
        <v>0.16771387143547609</v>
      </c>
      <c r="K11" s="11">
        <f t="shared" si="1"/>
        <v>0.13269443420567636</v>
      </c>
      <c r="L11" s="11"/>
      <c r="M11" s="11"/>
      <c r="N11" s="11"/>
      <c r="O11" s="11"/>
      <c r="P11" s="11"/>
      <c r="Q11" s="11"/>
      <c r="R11" s="11"/>
      <c r="S11" s="11"/>
    </row>
    <row r="12" spans="2:19" x14ac:dyDescent="0.25">
      <c r="B12" s="1" t="s">
        <v>34</v>
      </c>
      <c r="C12" s="11">
        <f t="shared" si="1"/>
        <v>0.29091404812214572</v>
      </c>
      <c r="D12" s="11">
        <f t="shared" si="1"/>
        <v>0.50693721817551163</v>
      </c>
      <c r="E12" s="11">
        <f t="shared" si="1"/>
        <v>0.15103874227961819</v>
      </c>
      <c r="F12" s="11">
        <f t="shared" si="1"/>
        <v>4.394184168012924E-2</v>
      </c>
      <c r="G12" s="11">
        <f t="shared" si="1"/>
        <v>0.38100419710865846</v>
      </c>
      <c r="H12" s="11">
        <f t="shared" si="1"/>
        <v>0.75439453125</v>
      </c>
      <c r="I12" s="11">
        <f t="shared" si="1"/>
        <v>0.45243166489172881</v>
      </c>
      <c r="J12" s="11">
        <f t="shared" si="1"/>
        <v>0.22039632672788786</v>
      </c>
      <c r="K12" s="11">
        <f t="shared" si="1"/>
        <v>0.11979358643568006</v>
      </c>
      <c r="L12" s="11"/>
      <c r="M12" s="11"/>
      <c r="N12" s="11"/>
      <c r="O12" s="11"/>
      <c r="P12" s="11"/>
      <c r="Q12" s="11"/>
      <c r="R12" s="11"/>
      <c r="S12" s="11"/>
    </row>
    <row r="14" spans="2:19" x14ac:dyDescent="0.25">
      <c r="C14" s="9">
        <f>SUM(C18:C23)</f>
        <v>14671</v>
      </c>
      <c r="D14" s="9">
        <f t="shared" ref="D14:K14" si="2">SUM(D18:D23)</f>
        <v>5766</v>
      </c>
      <c r="E14" s="9">
        <f t="shared" si="2"/>
        <v>8905</v>
      </c>
      <c r="F14" s="9">
        <f t="shared" si="2"/>
        <v>6190</v>
      </c>
      <c r="G14" s="9">
        <f t="shared" si="2"/>
        <v>6433</v>
      </c>
      <c r="H14" s="9">
        <f t="shared" si="2"/>
        <v>2048</v>
      </c>
      <c r="I14" s="9">
        <f t="shared" si="2"/>
        <v>5634</v>
      </c>
      <c r="J14" s="9">
        <f t="shared" si="2"/>
        <v>6207</v>
      </c>
      <c r="K14" s="9">
        <f t="shared" si="2"/>
        <v>2713</v>
      </c>
    </row>
    <row r="16" spans="2:19" s="9" customFormat="1" x14ac:dyDescent="0.25"/>
    <row r="17" spans="2:11" s="9" customFormat="1" x14ac:dyDescent="0.25">
      <c r="C17" s="9" t="s">
        <v>25</v>
      </c>
      <c r="D17" s="9" t="s">
        <v>7</v>
      </c>
      <c r="E17" s="9" t="s">
        <v>35</v>
      </c>
      <c r="F17" s="9" t="s">
        <v>14</v>
      </c>
      <c r="G17" s="9" t="s">
        <v>2</v>
      </c>
      <c r="H17" s="9" t="s">
        <v>26</v>
      </c>
      <c r="I17" s="9" t="s">
        <v>27</v>
      </c>
      <c r="J17" s="9" t="s">
        <v>28</v>
      </c>
      <c r="K17" s="9" t="s">
        <v>29</v>
      </c>
    </row>
    <row r="18" spans="2:11" s="9" customFormat="1" x14ac:dyDescent="0.25">
      <c r="B18" s="9" t="s">
        <v>36</v>
      </c>
      <c r="C18" s="9">
        <v>1643</v>
      </c>
      <c r="D18" s="9">
        <v>224</v>
      </c>
      <c r="E18" s="9">
        <v>1419</v>
      </c>
      <c r="F18" s="9">
        <v>1340</v>
      </c>
      <c r="G18" s="9">
        <v>291</v>
      </c>
      <c r="H18" s="9">
        <v>12</v>
      </c>
      <c r="I18" s="9">
        <v>304</v>
      </c>
      <c r="J18" s="9">
        <v>760</v>
      </c>
      <c r="K18" s="9">
        <v>551</v>
      </c>
    </row>
    <row r="19" spans="2:11" s="9" customFormat="1" x14ac:dyDescent="0.25">
      <c r="B19" s="9" t="s">
        <v>30</v>
      </c>
      <c r="C19" s="9">
        <v>1417</v>
      </c>
      <c r="D19" s="9">
        <v>248</v>
      </c>
      <c r="E19" s="9">
        <v>1169</v>
      </c>
      <c r="F19" s="9">
        <v>1043</v>
      </c>
      <c r="G19" s="9">
        <v>336</v>
      </c>
      <c r="H19" s="9">
        <v>38</v>
      </c>
      <c r="I19" s="9">
        <v>337</v>
      </c>
      <c r="J19" s="9">
        <v>680</v>
      </c>
      <c r="K19" s="9">
        <v>382</v>
      </c>
    </row>
    <row r="20" spans="2:11" s="9" customFormat="1" x14ac:dyDescent="0.25">
      <c r="B20" s="9" t="s">
        <v>31</v>
      </c>
      <c r="C20" s="9">
        <v>2067</v>
      </c>
      <c r="D20" s="9">
        <v>427</v>
      </c>
      <c r="E20" s="9">
        <v>1640</v>
      </c>
      <c r="F20" s="9">
        <v>1380</v>
      </c>
      <c r="G20" s="9">
        <v>620</v>
      </c>
      <c r="H20" s="9">
        <v>67</v>
      </c>
      <c r="I20" s="9">
        <v>480</v>
      </c>
      <c r="J20" s="9">
        <v>1048</v>
      </c>
      <c r="K20" s="9">
        <v>526</v>
      </c>
    </row>
    <row r="21" spans="2:11" s="9" customFormat="1" x14ac:dyDescent="0.25">
      <c r="B21" s="9" t="s">
        <v>32</v>
      </c>
      <c r="C21" s="9">
        <v>2723</v>
      </c>
      <c r="D21" s="9">
        <v>781</v>
      </c>
      <c r="E21" s="9">
        <v>1942</v>
      </c>
      <c r="F21" s="9">
        <v>1469</v>
      </c>
      <c r="G21" s="9">
        <v>1138</v>
      </c>
      <c r="H21" s="9">
        <v>116</v>
      </c>
      <c r="I21" s="9">
        <v>823</v>
      </c>
      <c r="J21" s="9">
        <v>1310</v>
      </c>
      <c r="K21" s="9">
        <v>569</v>
      </c>
    </row>
    <row r="22" spans="2:11" s="9" customFormat="1" x14ac:dyDescent="0.25">
      <c r="B22" s="9" t="s">
        <v>33</v>
      </c>
      <c r="C22" s="9">
        <v>2553</v>
      </c>
      <c r="D22" s="9">
        <v>1163</v>
      </c>
      <c r="E22" s="9">
        <v>1390</v>
      </c>
      <c r="F22" s="9">
        <v>686</v>
      </c>
      <c r="G22" s="9">
        <v>1597</v>
      </c>
      <c r="H22" s="9">
        <v>270</v>
      </c>
      <c r="I22" s="9">
        <v>1141</v>
      </c>
      <c r="J22" s="9">
        <v>1041</v>
      </c>
      <c r="K22" s="9">
        <v>360</v>
      </c>
    </row>
    <row r="23" spans="2:11" s="9" customFormat="1" x14ac:dyDescent="0.25">
      <c r="B23" s="9" t="s">
        <v>34</v>
      </c>
      <c r="C23" s="9">
        <v>4268</v>
      </c>
      <c r="D23" s="9">
        <v>2923</v>
      </c>
      <c r="E23" s="9">
        <v>1345</v>
      </c>
      <c r="F23" s="9">
        <v>272</v>
      </c>
      <c r="G23" s="9">
        <v>2451</v>
      </c>
      <c r="H23" s="9">
        <v>1545</v>
      </c>
      <c r="I23" s="9">
        <v>2549</v>
      </c>
      <c r="J23" s="9">
        <v>1368</v>
      </c>
      <c r="K23" s="9">
        <v>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Y59"/>
  <sheetViews>
    <sheetView topLeftCell="B31" zoomScaleNormal="100" workbookViewId="0">
      <selection activeCell="B42" sqref="B42"/>
    </sheetView>
  </sheetViews>
  <sheetFormatPr baseColWidth="10" defaultRowHeight="15" x14ac:dyDescent="0.25"/>
  <cols>
    <col min="2" max="2" width="26.140625" style="13" customWidth="1"/>
  </cols>
  <sheetData>
    <row r="3" spans="2:103" x14ac:dyDescent="0.25">
      <c r="B3" s="12" t="s">
        <v>37</v>
      </c>
    </row>
    <row r="4" spans="2:103" x14ac:dyDescent="0.25">
      <c r="B4" s="12" t="s">
        <v>38</v>
      </c>
    </row>
    <row r="6" spans="2:103" x14ac:dyDescent="0.25">
      <c r="C6" s="14">
        <v>0.25</v>
      </c>
      <c r="D6" s="15">
        <v>0.5</v>
      </c>
      <c r="E6" s="16">
        <v>1</v>
      </c>
    </row>
    <row r="7" spans="2:103" x14ac:dyDescent="0.25">
      <c r="B7" s="13" t="s">
        <v>4</v>
      </c>
      <c r="C7" s="14">
        <v>0.45</v>
      </c>
      <c r="D7" s="15">
        <v>0.3</v>
      </c>
      <c r="E7" s="16">
        <v>0.11</v>
      </c>
    </row>
    <row r="8" spans="2:103" x14ac:dyDescent="0.25">
      <c r="B8" s="13" t="s">
        <v>7</v>
      </c>
      <c r="C8" s="17">
        <v>26</v>
      </c>
      <c r="D8" s="15">
        <v>0.14000000000000001</v>
      </c>
      <c r="E8" s="16">
        <v>0.04</v>
      </c>
    </row>
    <row r="9" spans="2:103" x14ac:dyDescent="0.25">
      <c r="B9" s="13" t="s">
        <v>39</v>
      </c>
      <c r="C9" s="14">
        <v>0.56999999999999995</v>
      </c>
      <c r="D9" s="15">
        <v>0.4</v>
      </c>
      <c r="E9" s="16">
        <v>0.16</v>
      </c>
    </row>
    <row r="10" spans="2:103" x14ac:dyDescent="0.25">
      <c r="B10" s="13" t="s">
        <v>40</v>
      </c>
      <c r="C10" s="14">
        <v>0.69</v>
      </c>
      <c r="D10" s="15">
        <v>0.51</v>
      </c>
      <c r="E10" s="16">
        <v>0.22</v>
      </c>
    </row>
    <row r="11" spans="2:103" x14ac:dyDescent="0.25">
      <c r="B11" s="13" t="s">
        <v>2</v>
      </c>
      <c r="C11" s="14">
        <v>0.31</v>
      </c>
      <c r="D11" s="15">
        <v>0.17</v>
      </c>
      <c r="E11" s="16">
        <v>0.05</v>
      </c>
    </row>
    <row r="12" spans="2:103" x14ac:dyDescent="0.25">
      <c r="B12" s="13" t="s">
        <v>26</v>
      </c>
      <c r="C12" s="14">
        <v>0.13</v>
      </c>
      <c r="D12" s="15">
        <v>0.06</v>
      </c>
      <c r="E12" s="16">
        <v>0</v>
      </c>
    </row>
    <row r="15" spans="2:103" x14ac:dyDescent="0.25">
      <c r="C15" s="18">
        <f>1-C24</f>
        <v>1</v>
      </c>
      <c r="D15" s="18">
        <f t="shared" ref="D15:BO15" si="0">1-D24</f>
        <v>0.99</v>
      </c>
      <c r="E15" s="18">
        <f t="shared" si="0"/>
        <v>0.98</v>
      </c>
      <c r="F15" s="18">
        <f t="shared" si="0"/>
        <v>0.97</v>
      </c>
      <c r="G15" s="18">
        <f t="shared" si="0"/>
        <v>0.96</v>
      </c>
      <c r="H15" s="18">
        <f t="shared" si="0"/>
        <v>0.95</v>
      </c>
      <c r="I15" s="18">
        <f t="shared" si="0"/>
        <v>0.94</v>
      </c>
      <c r="J15" s="18">
        <f t="shared" si="0"/>
        <v>0.92999999999999994</v>
      </c>
      <c r="K15" s="18">
        <f t="shared" si="0"/>
        <v>0.92</v>
      </c>
      <c r="L15" s="18">
        <f t="shared" si="0"/>
        <v>0.91</v>
      </c>
      <c r="M15" s="18">
        <f t="shared" si="0"/>
        <v>0.9</v>
      </c>
      <c r="N15" s="18">
        <f t="shared" si="0"/>
        <v>0.89</v>
      </c>
      <c r="O15" s="18">
        <f t="shared" si="0"/>
        <v>0.88</v>
      </c>
      <c r="P15" s="18">
        <f t="shared" si="0"/>
        <v>0.87</v>
      </c>
      <c r="Q15" s="18">
        <f t="shared" si="0"/>
        <v>0.86</v>
      </c>
      <c r="R15" s="18">
        <f t="shared" si="0"/>
        <v>0.85</v>
      </c>
      <c r="S15" s="18">
        <f t="shared" si="0"/>
        <v>0.84</v>
      </c>
      <c r="T15" s="18">
        <f t="shared" si="0"/>
        <v>0.83</v>
      </c>
      <c r="U15" s="18">
        <f t="shared" si="0"/>
        <v>0.82000000000000006</v>
      </c>
      <c r="V15" s="18">
        <f t="shared" si="0"/>
        <v>0.81</v>
      </c>
      <c r="W15" s="18">
        <f t="shared" si="0"/>
        <v>0.8</v>
      </c>
      <c r="X15" s="18">
        <f t="shared" si="0"/>
        <v>0.79</v>
      </c>
      <c r="Y15" s="18">
        <f t="shared" si="0"/>
        <v>0.78</v>
      </c>
      <c r="Z15" s="18">
        <f t="shared" si="0"/>
        <v>0.77</v>
      </c>
      <c r="AA15" s="18">
        <f t="shared" si="0"/>
        <v>0.76</v>
      </c>
      <c r="AB15" s="18">
        <f t="shared" si="0"/>
        <v>0.75</v>
      </c>
      <c r="AC15" s="18">
        <f t="shared" si="0"/>
        <v>0.74</v>
      </c>
      <c r="AD15" s="18">
        <f t="shared" si="0"/>
        <v>0.73</v>
      </c>
      <c r="AE15" s="18">
        <f t="shared" si="0"/>
        <v>0.72</v>
      </c>
      <c r="AF15" s="18">
        <f t="shared" si="0"/>
        <v>0.71</v>
      </c>
      <c r="AG15" s="18">
        <f t="shared" si="0"/>
        <v>0.7</v>
      </c>
      <c r="AH15" s="14">
        <f t="shared" si="0"/>
        <v>0.69</v>
      </c>
      <c r="AI15" s="18">
        <f t="shared" si="0"/>
        <v>0.67999999999999994</v>
      </c>
      <c r="AJ15" s="18">
        <f t="shared" si="0"/>
        <v>0.66999999999999993</v>
      </c>
      <c r="AK15" s="18">
        <f t="shared" si="0"/>
        <v>0.65999999999999992</v>
      </c>
      <c r="AL15" s="18">
        <f t="shared" si="0"/>
        <v>0.65</v>
      </c>
      <c r="AM15" s="18">
        <f t="shared" si="0"/>
        <v>0.64</v>
      </c>
      <c r="AN15" s="18">
        <f t="shared" si="0"/>
        <v>0.63</v>
      </c>
      <c r="AO15" s="18">
        <f t="shared" si="0"/>
        <v>0.62</v>
      </c>
      <c r="AP15" s="18">
        <f t="shared" si="0"/>
        <v>0.61</v>
      </c>
      <c r="AQ15" s="18">
        <f t="shared" si="0"/>
        <v>0.6</v>
      </c>
      <c r="AR15" s="18">
        <f t="shared" si="0"/>
        <v>0.59000000000000008</v>
      </c>
      <c r="AS15" s="18">
        <f t="shared" si="0"/>
        <v>0.58000000000000007</v>
      </c>
      <c r="AT15" s="14">
        <f t="shared" si="0"/>
        <v>0.57000000000000006</v>
      </c>
      <c r="AU15" s="18">
        <f t="shared" si="0"/>
        <v>0.56000000000000005</v>
      </c>
      <c r="AV15" s="18">
        <f t="shared" si="0"/>
        <v>0.55000000000000004</v>
      </c>
      <c r="AW15" s="18">
        <f t="shared" si="0"/>
        <v>0.54</v>
      </c>
      <c r="AX15" s="18">
        <f t="shared" si="0"/>
        <v>0.53</v>
      </c>
      <c r="AY15" s="18">
        <f t="shared" si="0"/>
        <v>0.52</v>
      </c>
      <c r="AZ15" s="18">
        <f t="shared" si="0"/>
        <v>0.51</v>
      </c>
      <c r="BA15" s="18">
        <f t="shared" si="0"/>
        <v>0.5</v>
      </c>
      <c r="BB15" s="18">
        <f t="shared" si="0"/>
        <v>0.49</v>
      </c>
      <c r="BC15" s="18">
        <f t="shared" si="0"/>
        <v>0.48</v>
      </c>
      <c r="BD15" s="18">
        <f t="shared" si="0"/>
        <v>0.47</v>
      </c>
      <c r="BE15" s="18">
        <f t="shared" si="0"/>
        <v>0.45999999999999996</v>
      </c>
      <c r="BF15" s="14">
        <f t="shared" si="0"/>
        <v>0.44999999999999996</v>
      </c>
      <c r="BG15" s="18">
        <f t="shared" si="0"/>
        <v>0.43999999999999995</v>
      </c>
      <c r="BH15" s="18">
        <f t="shared" si="0"/>
        <v>0.43000000000000005</v>
      </c>
      <c r="BI15" s="18">
        <f t="shared" si="0"/>
        <v>0.42000000000000004</v>
      </c>
      <c r="BJ15" s="18">
        <f t="shared" si="0"/>
        <v>0.41000000000000003</v>
      </c>
      <c r="BK15" s="18">
        <f t="shared" si="0"/>
        <v>0.4</v>
      </c>
      <c r="BL15" s="18">
        <f t="shared" si="0"/>
        <v>0.39</v>
      </c>
      <c r="BM15" s="18">
        <f t="shared" si="0"/>
        <v>0.38</v>
      </c>
      <c r="BN15" s="18">
        <f t="shared" si="0"/>
        <v>0.37</v>
      </c>
      <c r="BO15" s="18">
        <f t="shared" si="0"/>
        <v>0.36</v>
      </c>
      <c r="BP15" s="18">
        <f t="shared" ref="BP15:CY15" si="1">1-BP24</f>
        <v>0.35</v>
      </c>
      <c r="BQ15" s="18">
        <f t="shared" si="1"/>
        <v>0.33999999999999997</v>
      </c>
      <c r="BR15" s="18">
        <f t="shared" si="1"/>
        <v>0.32999999999999996</v>
      </c>
      <c r="BS15" s="18">
        <f t="shared" si="1"/>
        <v>0.31999999999999995</v>
      </c>
      <c r="BT15" s="14">
        <f t="shared" si="1"/>
        <v>0.31000000000000005</v>
      </c>
      <c r="BU15" s="15">
        <f t="shared" si="1"/>
        <v>0.30000000000000004</v>
      </c>
      <c r="BV15" s="18">
        <f t="shared" si="1"/>
        <v>0.29000000000000004</v>
      </c>
      <c r="BW15" s="18">
        <f t="shared" si="1"/>
        <v>0.28000000000000003</v>
      </c>
      <c r="BX15" s="18">
        <f t="shared" si="1"/>
        <v>0.27</v>
      </c>
      <c r="BY15" s="18">
        <f t="shared" si="1"/>
        <v>0.26</v>
      </c>
      <c r="BZ15" s="14">
        <f t="shared" si="1"/>
        <v>0.25</v>
      </c>
      <c r="CA15" s="18">
        <f t="shared" si="1"/>
        <v>0.24</v>
      </c>
      <c r="CB15" s="18">
        <f t="shared" si="1"/>
        <v>0.22999999999999998</v>
      </c>
      <c r="CC15" s="16">
        <f t="shared" si="1"/>
        <v>0.21999999999999997</v>
      </c>
      <c r="CD15" s="18">
        <f t="shared" si="1"/>
        <v>0.20999999999999996</v>
      </c>
      <c r="CE15" s="18">
        <f t="shared" si="1"/>
        <v>0.19999999999999996</v>
      </c>
      <c r="CF15" s="18">
        <f t="shared" si="1"/>
        <v>0.18999999999999995</v>
      </c>
      <c r="CG15" s="18">
        <f t="shared" si="1"/>
        <v>0.18000000000000005</v>
      </c>
      <c r="CH15" s="15">
        <f t="shared" si="1"/>
        <v>0.17000000000000004</v>
      </c>
      <c r="CI15" s="18">
        <f t="shared" si="1"/>
        <v>0.16000000000000003</v>
      </c>
      <c r="CJ15" s="18">
        <f t="shared" si="1"/>
        <v>0.15000000000000002</v>
      </c>
      <c r="CK15" s="15">
        <f t="shared" si="1"/>
        <v>0.14000000000000001</v>
      </c>
      <c r="CL15" s="14">
        <f t="shared" si="1"/>
        <v>0.13</v>
      </c>
      <c r="CM15" s="18">
        <f t="shared" si="1"/>
        <v>0.12</v>
      </c>
      <c r="CN15" s="16">
        <f t="shared" si="1"/>
        <v>0.10999999999999999</v>
      </c>
      <c r="CO15" s="18">
        <f t="shared" si="1"/>
        <v>9.9999999999999978E-2</v>
      </c>
      <c r="CP15" s="18">
        <f t="shared" si="1"/>
        <v>8.9999999999999969E-2</v>
      </c>
      <c r="CQ15" s="18">
        <f t="shared" si="1"/>
        <v>7.999999999999996E-2</v>
      </c>
      <c r="CR15" s="18">
        <f t="shared" si="1"/>
        <v>6.9999999999999951E-2</v>
      </c>
      <c r="CS15" s="15">
        <f t="shared" si="1"/>
        <v>6.0000000000000053E-2</v>
      </c>
      <c r="CT15" s="16">
        <f t="shared" si="1"/>
        <v>5.0000000000000044E-2</v>
      </c>
      <c r="CU15" s="16">
        <f t="shared" si="1"/>
        <v>4.0000000000000036E-2</v>
      </c>
      <c r="CV15" s="18">
        <f t="shared" si="1"/>
        <v>3.0000000000000027E-2</v>
      </c>
      <c r="CW15" s="18">
        <f t="shared" si="1"/>
        <v>2.0000000000000018E-2</v>
      </c>
      <c r="CX15" s="18">
        <f t="shared" si="1"/>
        <v>1.0000000000000009E-2</v>
      </c>
      <c r="CY15" s="18">
        <f t="shared" si="1"/>
        <v>0</v>
      </c>
    </row>
    <row r="16" spans="2:103" x14ac:dyDescent="0.25">
      <c r="B16" s="13" t="s">
        <v>4</v>
      </c>
      <c r="C16" s="19">
        <v>2.3999999999999999E-6</v>
      </c>
      <c r="D16" s="19">
        <v>2.4649999999999997E-4</v>
      </c>
      <c r="E16" s="19">
        <v>5.8996000000000005E-4</v>
      </c>
      <c r="F16" s="19">
        <v>1.0162300000000001E-3</v>
      </c>
      <c r="G16" s="19">
        <v>1.5873999999999999E-3</v>
      </c>
      <c r="H16" s="19">
        <v>2.0958999999999999E-3</v>
      </c>
      <c r="I16" s="19">
        <v>2.6944200000000003E-3</v>
      </c>
      <c r="J16" s="19">
        <v>3.4919899999999999E-3</v>
      </c>
      <c r="K16" s="19">
        <v>4.17002E-3</v>
      </c>
      <c r="L16" s="19">
        <v>5.2732900000000008E-3</v>
      </c>
      <c r="M16" s="19">
        <v>6.0972000000000005E-3</v>
      </c>
      <c r="N16" s="19">
        <v>7.2417499999999999E-3</v>
      </c>
      <c r="O16" s="19">
        <v>8.5169800000000004E-3</v>
      </c>
      <c r="P16" s="19">
        <v>9.8689899999999994E-3</v>
      </c>
      <c r="Q16" s="19">
        <v>1.119418E-2</v>
      </c>
      <c r="R16" s="19">
        <v>1.2561350000000001E-2</v>
      </c>
      <c r="S16" s="19">
        <v>1.424694E-2</v>
      </c>
      <c r="T16" s="19">
        <v>1.612245E-2</v>
      </c>
      <c r="U16" s="19">
        <v>1.8185699999999999E-2</v>
      </c>
      <c r="V16" s="19">
        <v>2.0549369999999997E-2</v>
      </c>
      <c r="W16" s="19">
        <v>2.2857200000000001E-2</v>
      </c>
      <c r="X16" s="19">
        <v>2.4909089999999998E-2</v>
      </c>
      <c r="Y16" s="19">
        <v>2.81303E-2</v>
      </c>
      <c r="Z16" s="19">
        <v>3.1151300000000003E-2</v>
      </c>
      <c r="AA16" s="19">
        <v>3.4590280000000001E-2</v>
      </c>
      <c r="AB16" s="19">
        <v>3.7780950000000001E-2</v>
      </c>
      <c r="AC16" s="19">
        <v>4.0778879999999997E-2</v>
      </c>
      <c r="AD16" s="19">
        <v>4.4439099999999995E-2</v>
      </c>
      <c r="AE16" s="19">
        <v>4.8098879999999997E-2</v>
      </c>
      <c r="AF16" s="19">
        <v>5.1654239999999997E-2</v>
      </c>
      <c r="AG16" s="19">
        <v>5.6209499999999996E-2</v>
      </c>
      <c r="AH16" s="19">
        <v>6.0661800000000002E-2</v>
      </c>
      <c r="AI16" s="19">
        <v>6.5032819999999991E-2</v>
      </c>
      <c r="AJ16" s="19">
        <v>6.9763619999999998E-2</v>
      </c>
      <c r="AK16" s="19">
        <v>7.5135560000000004E-2</v>
      </c>
      <c r="AL16" s="19">
        <v>8.00439500000001E-2</v>
      </c>
      <c r="AM16" s="19">
        <v>8.5747779999999996E-2</v>
      </c>
      <c r="AN16" s="19">
        <v>9.1386450000000008E-2</v>
      </c>
      <c r="AO16" s="19">
        <v>9.6521019999999999E-2</v>
      </c>
      <c r="AP16" s="19">
        <v>0.10274646999999999</v>
      </c>
      <c r="AQ16" s="19">
        <v>0.1091516</v>
      </c>
      <c r="AR16" s="19">
        <v>0.11615178</v>
      </c>
      <c r="AS16" s="19">
        <v>0.12326228</v>
      </c>
      <c r="AT16" s="19">
        <v>0.12984904</v>
      </c>
      <c r="AU16" s="19">
        <v>0.13776368</v>
      </c>
      <c r="AV16" s="19">
        <v>0.14553615</v>
      </c>
      <c r="AW16" s="19">
        <v>0.15412002</v>
      </c>
      <c r="AX16" s="19">
        <v>0.16230644999999999</v>
      </c>
      <c r="AY16" s="19">
        <v>0.17157053999999999</v>
      </c>
      <c r="AZ16" s="19">
        <v>0.18086366000000001</v>
      </c>
      <c r="BA16" s="19">
        <v>0.19198509999999999</v>
      </c>
      <c r="BB16" s="19">
        <v>0.2027187</v>
      </c>
      <c r="BC16" s="19">
        <v>0.21455296000000001</v>
      </c>
      <c r="BD16" s="19">
        <v>0.22660893999999998</v>
      </c>
      <c r="BE16" s="19">
        <v>0.23663036000000001</v>
      </c>
      <c r="BF16" s="20">
        <v>0.24957405000000002</v>
      </c>
      <c r="BG16" s="19">
        <v>0.2596541</v>
      </c>
      <c r="BH16" s="19">
        <v>0.27500551000000001</v>
      </c>
      <c r="BI16" s="19">
        <v>0.28963704000000001</v>
      </c>
      <c r="BJ16" s="19">
        <v>0.30507076999999999</v>
      </c>
      <c r="BK16" s="19">
        <v>0.31977670000000002</v>
      </c>
      <c r="BL16" s="19">
        <v>0.33727398999999997</v>
      </c>
      <c r="BM16" s="19">
        <v>0.35228721999999996</v>
      </c>
      <c r="BN16" s="19">
        <v>0.36583151999999997</v>
      </c>
      <c r="BO16" s="19">
        <v>0.38415393999999997</v>
      </c>
      <c r="BP16" s="19">
        <v>0.40237589999999995</v>
      </c>
      <c r="BQ16" s="19">
        <v>0.41941339999999999</v>
      </c>
      <c r="BR16" s="19">
        <v>0.43799567000000006</v>
      </c>
      <c r="BS16" s="19">
        <v>0.46094811999999996</v>
      </c>
      <c r="BT16" s="19">
        <v>0.48327460999999999</v>
      </c>
      <c r="BU16" s="21">
        <v>0.50613639999999993</v>
      </c>
      <c r="BV16" s="19">
        <v>0.5286632</v>
      </c>
      <c r="BW16" s="19">
        <v>0.55093606000000006</v>
      </c>
      <c r="BX16" s="19">
        <v>0.57559612999999998</v>
      </c>
      <c r="BY16" s="19">
        <v>0.60075262000000007</v>
      </c>
      <c r="BZ16" s="19">
        <v>0.62875585000000001</v>
      </c>
      <c r="CA16" s="19">
        <v>0.65389955999999994</v>
      </c>
      <c r="CB16" s="19">
        <v>0.68333438000000002</v>
      </c>
      <c r="CC16" s="19">
        <v>0.71592957999999995</v>
      </c>
      <c r="CD16" s="19">
        <v>0.74525903999999998</v>
      </c>
      <c r="CE16" s="19">
        <v>0.77223280000000005</v>
      </c>
      <c r="CF16" s="19">
        <v>0.80050241</v>
      </c>
      <c r="CG16" s="19">
        <v>0.83103786000000002</v>
      </c>
      <c r="CH16" s="19">
        <v>0.85790656999999992</v>
      </c>
      <c r="CI16" s="19">
        <v>0.88484914000000003</v>
      </c>
      <c r="CJ16" s="19">
        <v>0.91508325000000001</v>
      </c>
      <c r="CK16" s="19">
        <v>0.93974743999999999</v>
      </c>
      <c r="CL16" s="19">
        <v>0.96941485000000005</v>
      </c>
      <c r="CM16" s="19">
        <v>0.99121705999999998</v>
      </c>
      <c r="CN16" s="22">
        <v>1</v>
      </c>
      <c r="CO16" s="19">
        <v>1</v>
      </c>
      <c r="CP16" s="19">
        <v>1</v>
      </c>
      <c r="CQ16" s="19">
        <v>1</v>
      </c>
      <c r="CR16" s="19">
        <v>1</v>
      </c>
      <c r="CS16" s="19">
        <v>1</v>
      </c>
      <c r="CT16" s="19">
        <v>1</v>
      </c>
      <c r="CU16" s="19">
        <v>1</v>
      </c>
      <c r="CV16" s="19">
        <v>1</v>
      </c>
      <c r="CW16" s="19">
        <v>1</v>
      </c>
      <c r="CX16" s="19">
        <v>1</v>
      </c>
      <c r="CY16" s="19">
        <v>1</v>
      </c>
    </row>
    <row r="17" spans="2:103" x14ac:dyDescent="0.25">
      <c r="B17" s="13" t="s">
        <v>7</v>
      </c>
      <c r="C17" s="19">
        <v>2.3999999999999999E-6</v>
      </c>
      <c r="D17" s="19">
        <v>1.2599E-4</v>
      </c>
      <c r="E17" s="19">
        <v>2.7688000000000002E-4</v>
      </c>
      <c r="F17" s="19">
        <v>4.4244499999999997E-4</v>
      </c>
      <c r="G17" s="19">
        <v>6.1817999999999997E-4</v>
      </c>
      <c r="H17" s="19">
        <v>8.6190000000000008E-4</v>
      </c>
      <c r="I17" s="19">
        <v>1.10946E-3</v>
      </c>
      <c r="J17" s="19">
        <v>1.4893600000000001E-3</v>
      </c>
      <c r="K17" s="19">
        <v>1.7798200000000001E-3</v>
      </c>
      <c r="L17" s="19">
        <v>2.06799E-3</v>
      </c>
      <c r="M17" s="19">
        <v>2.4434999999999999E-3</v>
      </c>
      <c r="N17" s="19">
        <v>2.8527550000000002E-3</v>
      </c>
      <c r="O17" s="19">
        <v>3.3335800000000001E-3</v>
      </c>
      <c r="P17" s="19">
        <v>3.7922450000000001E-3</v>
      </c>
      <c r="Q17" s="19">
        <v>4.34527E-3</v>
      </c>
      <c r="R17" s="19">
        <v>5.1100250000000007E-3</v>
      </c>
      <c r="S17" s="19">
        <v>5.72106E-3</v>
      </c>
      <c r="T17" s="19">
        <v>6.4676550000000001E-3</v>
      </c>
      <c r="U17" s="19">
        <v>7.2989099999999996E-3</v>
      </c>
      <c r="V17" s="19">
        <v>8.2186050000000004E-3</v>
      </c>
      <c r="W17" s="19">
        <v>9.2881000000000005E-3</v>
      </c>
      <c r="X17" s="19">
        <v>1.0235655E-2</v>
      </c>
      <c r="Y17" s="19">
        <v>1.120993E-2</v>
      </c>
      <c r="Z17" s="19">
        <v>1.2079670000000001E-2</v>
      </c>
      <c r="AA17" s="19">
        <v>1.3252099999999999E-2</v>
      </c>
      <c r="AB17" s="19">
        <v>1.4299525E-2</v>
      </c>
      <c r="AC17" s="19">
        <v>1.5753400000000001E-2</v>
      </c>
      <c r="AD17" s="19">
        <v>1.6666245E-2</v>
      </c>
      <c r="AE17" s="19">
        <v>1.832862E-2</v>
      </c>
      <c r="AF17" s="19">
        <v>1.9667879999999999E-2</v>
      </c>
      <c r="AG17" s="19">
        <v>2.1389300000000003E-2</v>
      </c>
      <c r="AH17" s="19">
        <v>2.2967950000000001E-2</v>
      </c>
      <c r="AI17" s="19">
        <v>2.4536440000000003E-2</v>
      </c>
      <c r="AJ17" s="19">
        <v>2.6293285000000003E-2</v>
      </c>
      <c r="AK17" s="19">
        <v>2.8641899999999998E-2</v>
      </c>
      <c r="AL17" s="19">
        <v>3.04117E-2</v>
      </c>
      <c r="AM17" s="19">
        <v>3.319482E-2</v>
      </c>
      <c r="AN17" s="19">
        <v>3.5129044999999998E-2</v>
      </c>
      <c r="AO17" s="19">
        <v>3.7282570000000001E-2</v>
      </c>
      <c r="AP17" s="19">
        <v>3.952319E-2</v>
      </c>
      <c r="AQ17" s="19">
        <v>4.1806999999999997E-2</v>
      </c>
      <c r="AR17" s="19">
        <v>4.4590265000000004E-2</v>
      </c>
      <c r="AS17" s="19">
        <v>4.679138E-2</v>
      </c>
      <c r="AT17" s="19">
        <v>4.9405650000000002E-2</v>
      </c>
      <c r="AU17" s="19">
        <v>5.1572560000000003E-2</v>
      </c>
      <c r="AV17" s="19">
        <v>5.5442824999999994E-2</v>
      </c>
      <c r="AW17" s="19">
        <v>5.8399859999999998E-2</v>
      </c>
      <c r="AX17" s="19">
        <v>6.1502109999999999E-2</v>
      </c>
      <c r="AY17" s="19">
        <v>6.5505939999999999E-2</v>
      </c>
      <c r="AZ17" s="19">
        <v>6.8991769999999994E-2</v>
      </c>
      <c r="BA17" s="19">
        <v>7.2770249999999995E-2</v>
      </c>
      <c r="BB17" s="19">
        <v>7.6584669999999994E-2</v>
      </c>
      <c r="BC17" s="19">
        <v>8.0606000000000011E-2</v>
      </c>
      <c r="BD17" s="19">
        <v>8.4822664999999992E-2</v>
      </c>
      <c r="BE17" s="19">
        <v>8.936007E-2</v>
      </c>
      <c r="BF17" s="19">
        <v>9.3735399999999997E-2</v>
      </c>
      <c r="BG17" s="19">
        <v>9.8643959999999989E-2</v>
      </c>
      <c r="BH17" s="19">
        <v>0.10311854999999999</v>
      </c>
      <c r="BI17" s="19">
        <v>0.10798066000000001</v>
      </c>
      <c r="BJ17" s="19">
        <v>0.1132703</v>
      </c>
      <c r="BK17" s="19">
        <v>0.11882619999999999</v>
      </c>
      <c r="BL17" s="19">
        <v>0.12397535</v>
      </c>
      <c r="BM17" s="19">
        <v>0.12985092000000001</v>
      </c>
      <c r="BN17" s="19">
        <v>0.13702132</v>
      </c>
      <c r="BO17" s="19">
        <v>0.14497923999999998</v>
      </c>
      <c r="BP17" s="19">
        <v>0.15335089999999998</v>
      </c>
      <c r="BQ17" s="19">
        <v>0.15967424</v>
      </c>
      <c r="BR17" s="19">
        <v>0.166134175</v>
      </c>
      <c r="BS17" s="19">
        <v>0.17460956</v>
      </c>
      <c r="BT17" s="19">
        <v>0.18386977500000001</v>
      </c>
      <c r="BU17" s="19">
        <v>0.19461324999999999</v>
      </c>
      <c r="BV17" s="19">
        <v>0.20883114999999999</v>
      </c>
      <c r="BW17" s="19">
        <v>0.21868625999999999</v>
      </c>
      <c r="BX17" s="19">
        <v>0.23081143999999998</v>
      </c>
      <c r="BY17" s="19">
        <v>0.24373433</v>
      </c>
      <c r="BZ17" s="20">
        <v>0.25695394999999999</v>
      </c>
      <c r="CA17" s="19">
        <v>0.2721749</v>
      </c>
      <c r="CB17" s="19">
        <v>0.28744682500000002</v>
      </c>
      <c r="CC17" s="19">
        <v>0.30216768999999999</v>
      </c>
      <c r="CD17" s="19">
        <v>0.32367277999999999</v>
      </c>
      <c r="CE17" s="19">
        <v>0.34393889999999999</v>
      </c>
      <c r="CF17" s="19">
        <v>0.36090206000000002</v>
      </c>
      <c r="CG17" s="19">
        <v>0.38730491</v>
      </c>
      <c r="CH17" s="19">
        <v>0.41225425500000001</v>
      </c>
      <c r="CI17" s="19">
        <v>0.43428648000000003</v>
      </c>
      <c r="CJ17" s="19">
        <v>0.47591947500000004</v>
      </c>
      <c r="CK17" s="21">
        <v>0.50908502</v>
      </c>
      <c r="CL17" s="19">
        <v>0.54711589500000002</v>
      </c>
      <c r="CM17" s="19">
        <v>0.58395900000000001</v>
      </c>
      <c r="CN17" s="19">
        <v>0.62587051500000002</v>
      </c>
      <c r="CO17" s="19">
        <v>0.66992699999999994</v>
      </c>
      <c r="CP17" s="19">
        <v>0.73266689500000093</v>
      </c>
      <c r="CQ17" s="19">
        <v>0.77826694000000007</v>
      </c>
      <c r="CR17" s="19">
        <v>0.83167966500000101</v>
      </c>
      <c r="CS17" s="19">
        <v>0.90063494000000199</v>
      </c>
      <c r="CT17" s="19">
        <v>0.96153705</v>
      </c>
      <c r="CU17" s="22">
        <v>0.99956903999999991</v>
      </c>
      <c r="CV17" s="19">
        <v>1</v>
      </c>
      <c r="CW17" s="19">
        <v>1</v>
      </c>
      <c r="CX17" s="19">
        <v>1</v>
      </c>
      <c r="CY17" s="19">
        <v>1</v>
      </c>
    </row>
    <row r="18" spans="2:103" x14ac:dyDescent="0.25">
      <c r="B18" s="13" t="s">
        <v>39</v>
      </c>
      <c r="C18" s="19">
        <v>2.3900000000000002E-5</v>
      </c>
      <c r="D18" s="19">
        <v>7.7178800000000003E-4</v>
      </c>
      <c r="E18" s="19">
        <v>1.6779640000000001E-3</v>
      </c>
      <c r="F18" s="19">
        <v>2.753672E-3</v>
      </c>
      <c r="G18" s="19">
        <v>3.8080920000000003E-3</v>
      </c>
      <c r="H18" s="19">
        <v>5.2551999999999998E-3</v>
      </c>
      <c r="I18" s="19">
        <v>6.5055039999999996E-3</v>
      </c>
      <c r="J18" s="19">
        <v>7.960420000000001E-3</v>
      </c>
      <c r="K18" s="19">
        <v>9.7396719999999996E-3</v>
      </c>
      <c r="L18" s="19">
        <v>1.1472063999999999E-2</v>
      </c>
      <c r="M18" s="19">
        <v>1.3847E-2</v>
      </c>
      <c r="N18" s="19">
        <v>1.6515571999999999E-2</v>
      </c>
      <c r="O18" s="19">
        <v>1.970216E-2</v>
      </c>
      <c r="P18" s="19">
        <v>2.3031147999999998E-2</v>
      </c>
      <c r="Q18" s="19">
        <v>2.6026576000000003E-2</v>
      </c>
      <c r="R18" s="19">
        <v>3.1325940000000004E-2</v>
      </c>
      <c r="S18" s="19">
        <v>3.5505160000000001E-2</v>
      </c>
      <c r="T18" s="19">
        <v>3.9895032000000004E-2</v>
      </c>
      <c r="U18" s="19">
        <v>4.4451267999999995E-2</v>
      </c>
      <c r="V18" s="19">
        <v>5.0205564000000001E-2</v>
      </c>
      <c r="W18" s="19">
        <v>5.5230719999999997E-2</v>
      </c>
      <c r="X18" s="19">
        <v>6.1497196000000004E-2</v>
      </c>
      <c r="Y18" s="19">
        <v>6.6439992000000003E-2</v>
      </c>
      <c r="Z18" s="19">
        <v>7.314532E-2</v>
      </c>
      <c r="AA18" s="19">
        <v>7.9469836000000002E-2</v>
      </c>
      <c r="AB18" s="19">
        <v>8.6424699999999993E-2</v>
      </c>
      <c r="AC18" s="19">
        <v>9.2741596000000009E-2</v>
      </c>
      <c r="AD18" s="19">
        <v>9.9699784E-2</v>
      </c>
      <c r="AE18" s="19">
        <v>0.10768788000000001</v>
      </c>
      <c r="AF18" s="19">
        <v>0.116322724</v>
      </c>
      <c r="AG18" s="19">
        <v>0.12459964</v>
      </c>
      <c r="AH18" s="19">
        <v>0.13197577999999999</v>
      </c>
      <c r="AI18" s="19">
        <v>0.141117044</v>
      </c>
      <c r="AJ18" s="19">
        <v>0.14833870799999999</v>
      </c>
      <c r="AK18" s="19">
        <v>0.15792961999999999</v>
      </c>
      <c r="AL18" s="19">
        <v>0.16932846000000001</v>
      </c>
      <c r="AM18" s="19">
        <v>0.17884440000000001</v>
      </c>
      <c r="AN18" s="19">
        <v>0.18862384399999998</v>
      </c>
      <c r="AO18" s="19">
        <v>0.20011372799999999</v>
      </c>
      <c r="AP18" s="19">
        <v>0.21162028800000002</v>
      </c>
      <c r="AQ18" s="19">
        <v>0.22218900000000003</v>
      </c>
      <c r="AR18" s="19">
        <v>0.234044576</v>
      </c>
      <c r="AS18" s="19">
        <v>0.244255744</v>
      </c>
      <c r="AT18" s="20">
        <v>0.25486972399999996</v>
      </c>
      <c r="AU18" s="19">
        <v>0.266725192</v>
      </c>
      <c r="AV18" s="19">
        <v>0.28106914</v>
      </c>
      <c r="AW18" s="19">
        <v>0.29708865200000001</v>
      </c>
      <c r="AX18" s="19">
        <v>0.31041987199999999</v>
      </c>
      <c r="AY18" s="19">
        <v>0.32331499200000002</v>
      </c>
      <c r="AZ18" s="19">
        <v>0.33844447600000005</v>
      </c>
      <c r="BA18" s="19">
        <v>0.35186410000000001</v>
      </c>
      <c r="BB18" s="19">
        <v>0.36276604800000001</v>
      </c>
      <c r="BC18" s="19">
        <v>0.37808199999999997</v>
      </c>
      <c r="BD18" s="19">
        <v>0.392198396</v>
      </c>
      <c r="BE18" s="19">
        <v>0.40796278000000002</v>
      </c>
      <c r="BF18" s="19">
        <v>0.42442272000000003</v>
      </c>
      <c r="BG18" s="19">
        <v>0.43897957599999998</v>
      </c>
      <c r="BH18" s="19">
        <v>0.45706218399999998</v>
      </c>
      <c r="BI18" s="19">
        <v>0.47519430399999996</v>
      </c>
      <c r="BJ18" s="19">
        <v>0.49088211999999998</v>
      </c>
      <c r="BK18" s="21">
        <v>0.51136006000000001</v>
      </c>
      <c r="BL18" s="19">
        <v>0.52892761600000004</v>
      </c>
      <c r="BM18" s="19">
        <v>0.54797508800000005</v>
      </c>
      <c r="BN18" s="19">
        <v>0.56558616800000006</v>
      </c>
      <c r="BO18" s="19">
        <v>0.58855475199999996</v>
      </c>
      <c r="BP18" s="19">
        <v>0.60847757999999996</v>
      </c>
      <c r="BQ18" s="19">
        <v>0.63026237600000001</v>
      </c>
      <c r="BR18" s="19">
        <v>0.64852770000000004</v>
      </c>
      <c r="BS18" s="19">
        <v>0.67137098399999995</v>
      </c>
      <c r="BT18" s="19">
        <v>0.69662672000000003</v>
      </c>
      <c r="BU18" s="19">
        <v>0.72023700000000002</v>
      </c>
      <c r="BV18" s="19">
        <v>0.74498032400000003</v>
      </c>
      <c r="BW18" s="19">
        <v>0.76489660000000004</v>
      </c>
      <c r="BX18" s="19">
        <v>0.78761735599999994</v>
      </c>
      <c r="BY18" s="19">
        <v>0.81014488799999995</v>
      </c>
      <c r="BZ18" s="19">
        <v>0.83396630000000005</v>
      </c>
      <c r="CA18" s="19">
        <v>0.85313985599999997</v>
      </c>
      <c r="CB18" s="19">
        <v>0.87295921199999993</v>
      </c>
      <c r="CC18" s="19">
        <v>0.89295557200000009</v>
      </c>
      <c r="CD18" s="19">
        <v>0.91332074399999996</v>
      </c>
      <c r="CE18" s="19">
        <v>0.93212404000000004</v>
      </c>
      <c r="CF18" s="19">
        <v>0.95238418400000002</v>
      </c>
      <c r="CG18" s="19">
        <v>0.97207138400000004</v>
      </c>
      <c r="CH18" s="19">
        <v>0.98941016800000003</v>
      </c>
      <c r="CI18" s="19">
        <v>0.9999594759999999</v>
      </c>
      <c r="CJ18" s="19">
        <v>1</v>
      </c>
      <c r="CK18" s="19">
        <v>1</v>
      </c>
      <c r="CL18" s="19">
        <v>1</v>
      </c>
      <c r="CM18" s="19">
        <v>1</v>
      </c>
      <c r="CN18" s="19">
        <v>1</v>
      </c>
      <c r="CO18" s="19">
        <v>1</v>
      </c>
      <c r="CP18" s="19">
        <v>1</v>
      </c>
      <c r="CQ18" s="19">
        <v>1</v>
      </c>
      <c r="CR18" s="19">
        <v>1</v>
      </c>
      <c r="CS18" s="19">
        <v>1</v>
      </c>
      <c r="CT18" s="19">
        <v>1</v>
      </c>
      <c r="CU18" s="19">
        <v>1</v>
      </c>
      <c r="CV18" s="19">
        <v>1</v>
      </c>
      <c r="CW18" s="19">
        <v>1</v>
      </c>
      <c r="CX18" s="19">
        <v>1</v>
      </c>
      <c r="CY18" s="19">
        <v>1</v>
      </c>
    </row>
    <row r="19" spans="2:103" x14ac:dyDescent="0.25">
      <c r="B19" s="13" t="s">
        <v>40</v>
      </c>
      <c r="C19" s="19">
        <v>1.5530000000000001E-4</v>
      </c>
      <c r="D19" s="19">
        <v>3.8639719999999998E-3</v>
      </c>
      <c r="E19" s="19">
        <v>7.3548400000000005E-3</v>
      </c>
      <c r="F19" s="19">
        <v>1.1039152000000002E-2</v>
      </c>
      <c r="G19" s="19">
        <v>1.4609011999999999E-2</v>
      </c>
      <c r="H19" s="19">
        <v>1.890971E-2</v>
      </c>
      <c r="I19" s="19">
        <v>2.3700016000000001E-2</v>
      </c>
      <c r="J19" s="19">
        <v>2.9965858000000001E-2</v>
      </c>
      <c r="K19" s="19">
        <v>3.6277324E-2</v>
      </c>
      <c r="L19" s="19">
        <v>4.1795850000000002E-2</v>
      </c>
      <c r="M19" s="19">
        <v>4.8482269999999994E-2</v>
      </c>
      <c r="N19" s="19">
        <v>5.5350228000000001E-2</v>
      </c>
      <c r="O19" s="19">
        <v>6.1245311999999996E-2</v>
      </c>
      <c r="P19" s="19">
        <v>6.7223880999999999E-2</v>
      </c>
      <c r="Q19" s="19">
        <v>7.605076999999999E-2</v>
      </c>
      <c r="R19" s="19">
        <v>8.3203294999999997E-2</v>
      </c>
      <c r="S19" s="19">
        <v>9.2603039999999998E-2</v>
      </c>
      <c r="T19" s="19">
        <v>0.100813556</v>
      </c>
      <c r="U19" s="19">
        <v>0.11086222400000001</v>
      </c>
      <c r="V19" s="19">
        <v>0.121974129</v>
      </c>
      <c r="W19" s="19">
        <v>0.13021768</v>
      </c>
      <c r="X19" s="19">
        <v>0.139207147</v>
      </c>
      <c r="Y19" s="19">
        <v>0.14740174</v>
      </c>
      <c r="Z19" s="19">
        <v>0.15734477999999999</v>
      </c>
      <c r="AA19" s="19">
        <v>0.17054161199999998</v>
      </c>
      <c r="AB19" s="19">
        <v>0.18086179999999999</v>
      </c>
      <c r="AC19" s="19">
        <v>0.19247340000000002</v>
      </c>
      <c r="AD19" s="19">
        <v>0.20341297899999999</v>
      </c>
      <c r="AE19" s="19">
        <v>0.21709781199999997</v>
      </c>
      <c r="AF19" s="19">
        <v>0.230326429</v>
      </c>
      <c r="AG19" s="19">
        <v>0.24038799</v>
      </c>
      <c r="AH19" s="20">
        <v>0.25323394100000002</v>
      </c>
      <c r="AI19" s="19">
        <v>0.26441356399999999</v>
      </c>
      <c r="AJ19" s="19">
        <v>0.27748266199999999</v>
      </c>
      <c r="AK19" s="19">
        <v>0.29217690200000002</v>
      </c>
      <c r="AL19" s="19">
        <v>0.30790044</v>
      </c>
      <c r="AM19" s="19">
        <v>0.31923869199999999</v>
      </c>
      <c r="AN19" s="19">
        <v>0.33486297800000003</v>
      </c>
      <c r="AO19" s="19">
        <v>0.34896009399999994</v>
      </c>
      <c r="AP19" s="19">
        <v>0.36113844899999997</v>
      </c>
      <c r="AQ19" s="19">
        <v>0.37411717999999999</v>
      </c>
      <c r="AR19" s="19">
        <v>0.38958659699999998</v>
      </c>
      <c r="AS19" s="19">
        <v>0.40188217600000004</v>
      </c>
      <c r="AT19" s="19">
        <v>0.41364901500000001</v>
      </c>
      <c r="AU19" s="19">
        <v>0.42894949599999999</v>
      </c>
      <c r="AV19" s="19">
        <v>0.44258118000000002</v>
      </c>
      <c r="AW19" s="19">
        <v>0.45724885200000004</v>
      </c>
      <c r="AX19" s="19">
        <v>0.471684459</v>
      </c>
      <c r="AY19" s="19">
        <v>0.486074756</v>
      </c>
      <c r="AZ19" s="21">
        <v>0.50302076200000001</v>
      </c>
      <c r="BA19" s="19">
        <v>0.51945259999999993</v>
      </c>
      <c r="BB19" s="19">
        <v>0.53538288499999998</v>
      </c>
      <c r="BC19" s="19">
        <v>0.54957444799999999</v>
      </c>
      <c r="BD19" s="19">
        <v>0.56736690400000001</v>
      </c>
      <c r="BE19" s="19">
        <v>0.58691154199999995</v>
      </c>
      <c r="BF19" s="19">
        <v>0.60483647499999993</v>
      </c>
      <c r="BG19" s="19">
        <v>0.62314459999999994</v>
      </c>
      <c r="BH19" s="19">
        <v>0.63980217900000003</v>
      </c>
      <c r="BI19" s="19">
        <v>0.65604749200000001</v>
      </c>
      <c r="BJ19" s="19">
        <v>0.6731446579999999</v>
      </c>
      <c r="BK19" s="19">
        <v>0.69070502</v>
      </c>
      <c r="BL19" s="19">
        <v>0.71158231199999999</v>
      </c>
      <c r="BM19" s="19">
        <v>0.7298267679999999</v>
      </c>
      <c r="BN19" s="19">
        <v>0.74720924299999991</v>
      </c>
      <c r="BO19" s="19">
        <v>0.76452699199999996</v>
      </c>
      <c r="BP19" s="19">
        <v>0.78166683000000003</v>
      </c>
      <c r="BQ19" s="19">
        <v>0.80105670000000007</v>
      </c>
      <c r="BR19" s="19">
        <v>0.81987046100000005</v>
      </c>
      <c r="BS19" s="19">
        <v>0.8404998159999999</v>
      </c>
      <c r="BT19" s="19">
        <v>0.85592669200000104</v>
      </c>
      <c r="BU19" s="19">
        <v>0.87286477000000007</v>
      </c>
      <c r="BV19" s="19">
        <v>0.88922378400000002</v>
      </c>
      <c r="BW19" s="19">
        <v>0.90644618799999999</v>
      </c>
      <c r="BX19" s="19">
        <v>0.92239717900000007</v>
      </c>
      <c r="BY19" s="19">
        <v>0.93667242799999995</v>
      </c>
      <c r="BZ19" s="19">
        <v>0.95410905000000001</v>
      </c>
      <c r="CA19" s="19">
        <v>0.97046031999999993</v>
      </c>
      <c r="CB19" s="19">
        <v>0.98640511599999992</v>
      </c>
      <c r="CC19" s="22">
        <v>0.99871592799999998</v>
      </c>
      <c r="CD19" s="19">
        <v>1</v>
      </c>
      <c r="CE19" s="19">
        <v>1</v>
      </c>
      <c r="CF19" s="19">
        <v>1</v>
      </c>
      <c r="CG19" s="19">
        <v>1</v>
      </c>
      <c r="CH19" s="19">
        <v>1</v>
      </c>
      <c r="CI19" s="19">
        <v>1</v>
      </c>
      <c r="CJ19" s="19">
        <v>1</v>
      </c>
      <c r="CK19" s="19">
        <v>1</v>
      </c>
      <c r="CL19" s="19">
        <v>1</v>
      </c>
      <c r="CM19" s="19">
        <v>1</v>
      </c>
      <c r="CN19" s="19">
        <v>1</v>
      </c>
      <c r="CO19" s="19">
        <v>1</v>
      </c>
      <c r="CP19" s="19">
        <v>1</v>
      </c>
      <c r="CQ19" s="19">
        <v>1</v>
      </c>
      <c r="CR19" s="19">
        <v>1</v>
      </c>
      <c r="CS19" s="19">
        <v>1</v>
      </c>
      <c r="CT19" s="19">
        <v>1</v>
      </c>
      <c r="CU19" s="19">
        <v>1</v>
      </c>
      <c r="CV19" s="19">
        <v>1</v>
      </c>
      <c r="CW19" s="19">
        <v>1</v>
      </c>
      <c r="CX19" s="19">
        <v>1</v>
      </c>
      <c r="CY19" s="19">
        <v>1</v>
      </c>
    </row>
    <row r="20" spans="2:103" x14ac:dyDescent="0.25">
      <c r="B20" s="13" t="s">
        <v>2</v>
      </c>
      <c r="C20" s="19">
        <v>3.2400000000000001E-5</v>
      </c>
      <c r="D20" s="19">
        <v>3.3046399999999999E-4</v>
      </c>
      <c r="E20" s="19">
        <v>6.4791600000000001E-4</v>
      </c>
      <c r="F20" s="19">
        <v>9.8687199999999997E-4</v>
      </c>
      <c r="G20" s="19">
        <v>1.4122599999999998E-3</v>
      </c>
      <c r="H20" s="19">
        <v>1.7345800000000001E-3</v>
      </c>
      <c r="I20" s="19">
        <v>2.1378400000000002E-3</v>
      </c>
      <c r="J20" s="19">
        <v>2.5480439999999997E-3</v>
      </c>
      <c r="K20" s="19">
        <v>3.0960240000000002E-3</v>
      </c>
      <c r="L20" s="19">
        <v>3.5803720000000001E-3</v>
      </c>
      <c r="M20" s="19">
        <v>4.0463399999999998E-3</v>
      </c>
      <c r="N20" s="19">
        <v>4.8244439999999998E-3</v>
      </c>
      <c r="O20" s="19">
        <v>5.4433880000000004E-3</v>
      </c>
      <c r="P20" s="19">
        <v>6.0039960000000002E-3</v>
      </c>
      <c r="Q20" s="19">
        <v>6.7576840000000008E-3</v>
      </c>
      <c r="R20" s="19">
        <v>7.5586799999999999E-3</v>
      </c>
      <c r="S20" s="19">
        <v>8.3571159999999995E-3</v>
      </c>
      <c r="T20" s="19">
        <v>9.4237599999999998E-3</v>
      </c>
      <c r="U20" s="19">
        <v>1.0263815999999999E-2</v>
      </c>
      <c r="V20" s="19">
        <v>1.1172036000000002E-2</v>
      </c>
      <c r="W20" s="19">
        <v>1.2143999999999999E-2</v>
      </c>
      <c r="X20" s="19">
        <v>1.334834E-2</v>
      </c>
      <c r="Y20" s="19">
        <v>1.4610836E-2</v>
      </c>
      <c r="Z20" s="19">
        <v>1.5986443999999999E-2</v>
      </c>
      <c r="AA20" s="19">
        <v>1.7385864000000001E-2</v>
      </c>
      <c r="AB20" s="19">
        <v>1.9317000000000001E-2</v>
      </c>
      <c r="AC20" s="19">
        <v>2.0963584E-2</v>
      </c>
      <c r="AD20" s="19">
        <v>2.2797456000000001E-2</v>
      </c>
      <c r="AE20" s="19">
        <v>2.44253E-2</v>
      </c>
      <c r="AF20" s="19">
        <v>2.6184675999999997E-2</v>
      </c>
      <c r="AG20" s="19">
        <v>2.8978700000000003E-2</v>
      </c>
      <c r="AH20" s="19">
        <v>3.1309632000000004E-2</v>
      </c>
      <c r="AI20" s="19">
        <v>3.4302048000000002E-2</v>
      </c>
      <c r="AJ20" s="19">
        <v>3.6285876000000002E-2</v>
      </c>
      <c r="AK20" s="19">
        <v>3.8988043999999999E-2</v>
      </c>
      <c r="AL20" s="19">
        <v>4.147406E-2</v>
      </c>
      <c r="AM20" s="19">
        <v>4.4427700000000001E-2</v>
      </c>
      <c r="AN20" s="19">
        <v>4.7236371999999999E-2</v>
      </c>
      <c r="AO20" s="19">
        <v>5.0126451999999995E-2</v>
      </c>
      <c r="AP20" s="19">
        <v>5.3525083999999994E-2</v>
      </c>
      <c r="AQ20" s="19">
        <v>5.724278E-2</v>
      </c>
      <c r="AR20" s="19">
        <v>6.1037952000000006E-2</v>
      </c>
      <c r="AS20" s="19">
        <v>6.5179828000000009E-2</v>
      </c>
      <c r="AT20" s="19">
        <v>6.8946748000000002E-2</v>
      </c>
      <c r="AU20" s="19">
        <v>7.2599891999999999E-2</v>
      </c>
      <c r="AV20" s="19">
        <v>7.7164880000000005E-2</v>
      </c>
      <c r="AW20" s="19">
        <v>8.2068247999999996E-2</v>
      </c>
      <c r="AX20" s="19">
        <v>8.6529467999999998E-2</v>
      </c>
      <c r="AY20" s="19">
        <v>9.0987732000000002E-2</v>
      </c>
      <c r="AZ20" s="19">
        <v>9.4555767999999998E-2</v>
      </c>
      <c r="BA20" s="19">
        <v>9.9410000000000012E-2</v>
      </c>
      <c r="BB20" s="19">
        <v>0.105187712</v>
      </c>
      <c r="BC20" s="19">
        <v>0.11026852399999999</v>
      </c>
      <c r="BD20" s="19">
        <v>0.116819536</v>
      </c>
      <c r="BE20" s="19">
        <v>0.12250608</v>
      </c>
      <c r="BF20" s="19">
        <v>0.12800916000000001</v>
      </c>
      <c r="BG20" s="19">
        <v>0.136281968</v>
      </c>
      <c r="BH20" s="19">
        <v>0.144169464</v>
      </c>
      <c r="BI20" s="19">
        <v>0.152309844</v>
      </c>
      <c r="BJ20" s="19">
        <v>0.15930525200000001</v>
      </c>
      <c r="BK20" s="19">
        <v>0.16630272000000001</v>
      </c>
      <c r="BL20" s="19">
        <v>0.173979364</v>
      </c>
      <c r="BM20" s="19">
        <v>0.18188605599999999</v>
      </c>
      <c r="BN20" s="19">
        <v>0.19282162</v>
      </c>
      <c r="BO20" s="19">
        <v>0.20444173599999999</v>
      </c>
      <c r="BP20" s="19">
        <v>0.21390396</v>
      </c>
      <c r="BQ20" s="19">
        <v>0.22252283599999997</v>
      </c>
      <c r="BR20" s="19">
        <v>0.233305864</v>
      </c>
      <c r="BS20" s="19">
        <v>0.244226096</v>
      </c>
      <c r="BT20" s="20">
        <v>0.25481335599999999</v>
      </c>
      <c r="BU20" s="19">
        <v>0.26632388000000096</v>
      </c>
      <c r="BV20" s="19">
        <v>0.28245989599999999</v>
      </c>
      <c r="BW20" s="19">
        <v>0.29742808799999998</v>
      </c>
      <c r="BX20" s="19">
        <v>0.31128439199999997</v>
      </c>
      <c r="BY20" s="19">
        <v>0.32783563999999998</v>
      </c>
      <c r="BZ20" s="19">
        <v>0.34331740000000005</v>
      </c>
      <c r="CA20" s="19">
        <v>0.35644757599999999</v>
      </c>
      <c r="CB20" s="19">
        <v>0.37148317200000003</v>
      </c>
      <c r="CC20" s="19">
        <v>0.38858553600000001</v>
      </c>
      <c r="CD20" s="19">
        <v>0.41457110000000003</v>
      </c>
      <c r="CE20" s="19">
        <v>0.43245323999999996</v>
      </c>
      <c r="CF20" s="19">
        <v>0.46292282399999996</v>
      </c>
      <c r="CG20" s="19">
        <v>0.49217045599999998</v>
      </c>
      <c r="CH20" s="21">
        <v>0.51779766000000005</v>
      </c>
      <c r="CI20" s="19">
        <v>0.54971115199999998</v>
      </c>
      <c r="CJ20" s="19">
        <v>0.57473045999999994</v>
      </c>
      <c r="CK20" s="19">
        <v>0.607299487999999</v>
      </c>
      <c r="CL20" s="19">
        <v>0.64543108800000004</v>
      </c>
      <c r="CM20" s="19">
        <v>0.69719847200000007</v>
      </c>
      <c r="CN20" s="19">
        <v>0.74948170000000003</v>
      </c>
      <c r="CO20" s="19">
        <v>0.78855180000000002</v>
      </c>
      <c r="CP20" s="19">
        <v>0.83126047999999997</v>
      </c>
      <c r="CQ20" s="19">
        <v>0.87445066800000104</v>
      </c>
      <c r="CR20" s="19">
        <v>0.92259019600000003</v>
      </c>
      <c r="CS20" s="19">
        <v>0.97158124800000001</v>
      </c>
      <c r="CT20" s="22">
        <v>0.99647189999999997</v>
      </c>
      <c r="CU20" s="19">
        <v>1</v>
      </c>
      <c r="CV20" s="19">
        <v>1</v>
      </c>
      <c r="CW20" s="19">
        <v>1</v>
      </c>
      <c r="CX20" s="19">
        <v>1</v>
      </c>
      <c r="CY20" s="19">
        <v>1</v>
      </c>
    </row>
    <row r="21" spans="2:103" x14ac:dyDescent="0.25">
      <c r="B21" s="13" t="s">
        <v>26</v>
      </c>
      <c r="C21" s="19">
        <v>2.3999999999999999E-6</v>
      </c>
      <c r="D21" s="19">
        <v>3.2534999999999999E-5</v>
      </c>
      <c r="E21" s="19">
        <v>6.2148000000000002E-5</v>
      </c>
      <c r="F21" s="19">
        <v>1.24833E-4</v>
      </c>
      <c r="G21" s="19">
        <v>1.87252E-4</v>
      </c>
      <c r="H21" s="19">
        <v>2.5063E-4</v>
      </c>
      <c r="I21" s="19">
        <v>3.1730000000000001E-4</v>
      </c>
      <c r="J21" s="19">
        <v>4.2415599999999997E-4</v>
      </c>
      <c r="K21" s="19">
        <v>5.4231599999999994E-4</v>
      </c>
      <c r="L21" s="19">
        <v>6.4512100000000002E-4</v>
      </c>
      <c r="M21" s="19">
        <v>8.5853999999999998E-4</v>
      </c>
      <c r="N21" s="19">
        <v>9.7388699999999999E-4</v>
      </c>
      <c r="O21" s="19">
        <v>1.19444E-3</v>
      </c>
      <c r="P21" s="19">
        <v>1.3709389999999998E-3</v>
      </c>
      <c r="Q21" s="19">
        <v>1.6509399999999998E-3</v>
      </c>
      <c r="R21" s="19">
        <v>1.899555E-3</v>
      </c>
      <c r="S21" s="19">
        <v>2.0702519999999999E-3</v>
      </c>
      <c r="T21" s="19">
        <v>2.3184910000000002E-3</v>
      </c>
      <c r="U21" s="19">
        <v>2.5531439999999998E-3</v>
      </c>
      <c r="V21" s="19">
        <v>2.9908159999999999E-3</v>
      </c>
      <c r="W21" s="19">
        <v>3.3950000000000004E-3</v>
      </c>
      <c r="X21" s="19">
        <v>3.7066529999999999E-3</v>
      </c>
      <c r="Y21" s="19">
        <v>4.1065679999999997E-3</v>
      </c>
      <c r="Z21" s="19">
        <v>4.6338990000000004E-3</v>
      </c>
      <c r="AA21" s="19">
        <v>5.4191599999999993E-3</v>
      </c>
      <c r="AB21" s="19">
        <v>5.9083750000000004E-3</v>
      </c>
      <c r="AC21" s="19">
        <v>6.5612780000000002E-3</v>
      </c>
      <c r="AD21" s="19">
        <v>7.2081870000000004E-3</v>
      </c>
      <c r="AE21" s="19">
        <v>7.8087800000000099E-3</v>
      </c>
      <c r="AF21" s="19">
        <v>8.9560279999999996E-3</v>
      </c>
      <c r="AG21" s="19">
        <v>9.8372000000000008E-3</v>
      </c>
      <c r="AH21" s="19">
        <v>1.0787089999999999E-2</v>
      </c>
      <c r="AI21" s="19">
        <v>1.1759896000000001E-2</v>
      </c>
      <c r="AJ21" s="19">
        <v>1.2546813E-2</v>
      </c>
      <c r="AK21" s="19">
        <v>1.3670164E-2</v>
      </c>
      <c r="AL21" s="19">
        <v>1.4525455E-2</v>
      </c>
      <c r="AM21" s="19">
        <v>1.5993152E-2</v>
      </c>
      <c r="AN21" s="19">
        <v>1.7232449E-2</v>
      </c>
      <c r="AO21" s="19">
        <v>1.8606370000000001E-2</v>
      </c>
      <c r="AP21" s="19">
        <v>1.9681628999999999E-2</v>
      </c>
      <c r="AQ21" s="19">
        <v>2.145176E-2</v>
      </c>
      <c r="AR21" s="19">
        <v>2.3067397999999999E-2</v>
      </c>
      <c r="AS21" s="19">
        <v>2.4536057999999999E-2</v>
      </c>
      <c r="AT21" s="19">
        <v>2.5536791E-2</v>
      </c>
      <c r="AU21" s="19">
        <v>2.7451780000000002E-2</v>
      </c>
      <c r="AV21" s="19">
        <v>2.9389715E-2</v>
      </c>
      <c r="AW21" s="19">
        <v>3.2148360000000001E-2</v>
      </c>
      <c r="AX21" s="19">
        <v>3.4153245999999998E-2</v>
      </c>
      <c r="AY21" s="19">
        <v>3.6173596000000002E-2</v>
      </c>
      <c r="AZ21" s="19">
        <v>3.8193340999999999E-2</v>
      </c>
      <c r="BA21" s="19">
        <v>3.9895399999999998E-2</v>
      </c>
      <c r="BB21" s="19">
        <v>4.2137893999999995E-2</v>
      </c>
      <c r="BC21" s="19">
        <v>4.4620524000000002E-2</v>
      </c>
      <c r="BD21" s="19">
        <v>4.6254321000000001E-2</v>
      </c>
      <c r="BE21" s="19">
        <v>4.9341679999999999E-2</v>
      </c>
      <c r="BF21" s="19">
        <v>5.1324685000000002E-2</v>
      </c>
      <c r="BG21" s="19">
        <v>5.4480840000000107E-2</v>
      </c>
      <c r="BH21" s="19">
        <v>5.7604946999999997E-2</v>
      </c>
      <c r="BI21" s="19">
        <v>6.1189288000000001E-2</v>
      </c>
      <c r="BJ21" s="19">
        <v>6.4108932999999993E-2</v>
      </c>
      <c r="BK21" s="19">
        <v>6.8328899999999998E-2</v>
      </c>
      <c r="BL21" s="19">
        <v>7.2378580999999997E-2</v>
      </c>
      <c r="BM21" s="19">
        <v>7.5574928E-2</v>
      </c>
      <c r="BN21" s="19">
        <v>7.9105765000000008E-2</v>
      </c>
      <c r="BO21" s="19">
        <v>8.1921743999999908E-2</v>
      </c>
      <c r="BP21" s="19">
        <v>8.6009080000000002E-2</v>
      </c>
      <c r="BQ21" s="19">
        <v>8.9297026000000002E-2</v>
      </c>
      <c r="BR21" s="19">
        <v>9.5570491000000007E-2</v>
      </c>
      <c r="BS21" s="19">
        <v>0.10114993200000001</v>
      </c>
      <c r="BT21" s="19">
        <v>0.105809559</v>
      </c>
      <c r="BU21" s="19">
        <v>0.11010096000000001</v>
      </c>
      <c r="BV21" s="19">
        <v>0.114439475</v>
      </c>
      <c r="BW21" s="19">
        <v>0.11880973600000001</v>
      </c>
      <c r="BX21" s="19">
        <v>0.12391653</v>
      </c>
      <c r="BY21" s="19">
        <v>0.12918848799999999</v>
      </c>
      <c r="BZ21" s="19">
        <v>0.13327842499999998</v>
      </c>
      <c r="CA21" s="19">
        <v>0.13877579600000001</v>
      </c>
      <c r="CB21" s="19">
        <v>0.14812320900000001</v>
      </c>
      <c r="CC21" s="19">
        <v>0.154353874</v>
      </c>
      <c r="CD21" s="19">
        <v>0.16094067599999998</v>
      </c>
      <c r="CE21" s="19">
        <v>0.16770009999999999</v>
      </c>
      <c r="CF21" s="19">
        <v>0.18123998499999999</v>
      </c>
      <c r="CG21" s="19">
        <v>0.18976105600000001</v>
      </c>
      <c r="CH21" s="19">
        <v>0.20036605800000001</v>
      </c>
      <c r="CI21" s="19">
        <v>0.21384104800000001</v>
      </c>
      <c r="CJ21" s="19">
        <v>0.22896588999999998</v>
      </c>
      <c r="CK21" s="19">
        <v>0.24356746999999998</v>
      </c>
      <c r="CL21" s="20">
        <v>0.25951711999999999</v>
      </c>
      <c r="CM21" s="19">
        <v>0.2795744</v>
      </c>
      <c r="CN21" s="19">
        <v>0.29687991400000002</v>
      </c>
      <c r="CO21" s="19">
        <v>0.32273236</v>
      </c>
      <c r="CP21" s="19">
        <v>0.36136783700000003</v>
      </c>
      <c r="CQ21" s="19">
        <v>0.400946992</v>
      </c>
      <c r="CR21" s="19">
        <v>0.45118818400000005</v>
      </c>
      <c r="CS21" s="21">
        <v>0.52904400200000001</v>
      </c>
      <c r="CT21" s="19">
        <v>0.61003263000000107</v>
      </c>
      <c r="CU21" s="19">
        <v>0.69648547199999999</v>
      </c>
      <c r="CV21" s="19">
        <v>0.77354311199999903</v>
      </c>
      <c r="CW21" s="19">
        <v>0.88566773999999893</v>
      </c>
      <c r="CX21" s="19">
        <v>0.98592966399999993</v>
      </c>
      <c r="CY21" s="19">
        <v>1</v>
      </c>
    </row>
    <row r="24" spans="2:103" x14ac:dyDescent="0.25">
      <c r="C24" s="18">
        <v>0</v>
      </c>
      <c r="D24" s="18">
        <v>0.01</v>
      </c>
      <c r="E24" s="18">
        <v>0.02</v>
      </c>
      <c r="F24" s="18">
        <v>0.03</v>
      </c>
      <c r="G24" s="18">
        <v>0.04</v>
      </c>
      <c r="H24" s="18">
        <v>0.05</v>
      </c>
      <c r="I24" s="18">
        <v>0.06</v>
      </c>
      <c r="J24" s="18">
        <v>7.0000000000000007E-2</v>
      </c>
      <c r="K24" s="18">
        <v>0.08</v>
      </c>
      <c r="L24" s="18">
        <v>0.09</v>
      </c>
      <c r="M24" s="18">
        <v>0.1</v>
      </c>
      <c r="N24" s="18">
        <v>0.11</v>
      </c>
      <c r="O24" s="18">
        <v>0.12</v>
      </c>
      <c r="P24" s="18">
        <v>0.13</v>
      </c>
      <c r="Q24" s="18">
        <v>0.14000000000000001</v>
      </c>
      <c r="R24" s="15">
        <v>0.15</v>
      </c>
      <c r="S24" s="18">
        <v>0.16</v>
      </c>
      <c r="T24" s="18">
        <v>0.17</v>
      </c>
      <c r="U24" s="18">
        <v>0.18</v>
      </c>
      <c r="V24" s="18">
        <v>0.19</v>
      </c>
      <c r="W24" s="18">
        <v>0.2</v>
      </c>
      <c r="X24" s="18">
        <v>0.21</v>
      </c>
      <c r="Y24" s="18">
        <v>0.22</v>
      </c>
      <c r="Z24" s="18">
        <v>0.23</v>
      </c>
      <c r="AA24" s="18">
        <v>0.24</v>
      </c>
      <c r="AB24" s="18">
        <v>0.25</v>
      </c>
      <c r="AC24" s="18">
        <v>0.26</v>
      </c>
      <c r="AD24" s="18">
        <v>0.27</v>
      </c>
      <c r="AE24" s="18">
        <v>0.28000000000000003</v>
      </c>
      <c r="AF24" s="18">
        <v>0.28999999999999998</v>
      </c>
      <c r="AG24" s="18">
        <v>0.3</v>
      </c>
      <c r="AH24" s="18">
        <v>0.31</v>
      </c>
      <c r="AI24" s="18">
        <v>0.32</v>
      </c>
      <c r="AJ24" s="18">
        <v>0.33</v>
      </c>
      <c r="AK24" s="18">
        <v>0.34</v>
      </c>
      <c r="AL24" s="18">
        <v>0.35</v>
      </c>
      <c r="AM24" s="18">
        <v>0.36</v>
      </c>
      <c r="AN24" s="18">
        <v>0.37</v>
      </c>
      <c r="AO24" s="18">
        <v>0.38</v>
      </c>
      <c r="AP24" s="18">
        <v>0.39</v>
      </c>
      <c r="AQ24" s="18">
        <v>0.4</v>
      </c>
      <c r="AR24" s="18">
        <v>0.41</v>
      </c>
      <c r="AS24" s="18">
        <v>0.42</v>
      </c>
      <c r="AT24" s="18">
        <v>0.43</v>
      </c>
      <c r="AU24" s="18">
        <v>0.44</v>
      </c>
      <c r="AV24" s="18">
        <v>0.45</v>
      </c>
      <c r="AW24" s="18">
        <v>0.46</v>
      </c>
      <c r="AX24" s="18">
        <v>0.47</v>
      </c>
      <c r="AY24" s="18">
        <v>0.48</v>
      </c>
      <c r="AZ24" s="18">
        <v>0.49</v>
      </c>
      <c r="BA24" s="18">
        <v>0.5</v>
      </c>
      <c r="BB24" s="18">
        <v>0.51</v>
      </c>
      <c r="BC24" s="18">
        <v>0.52</v>
      </c>
      <c r="BD24" s="18">
        <v>0.53</v>
      </c>
      <c r="BE24" s="18">
        <v>0.54</v>
      </c>
      <c r="BF24" s="18">
        <v>0.55000000000000004</v>
      </c>
      <c r="BG24" s="18">
        <v>0.56000000000000005</v>
      </c>
      <c r="BH24" s="18">
        <v>0.56999999999999995</v>
      </c>
      <c r="BI24" s="18">
        <v>0.57999999999999996</v>
      </c>
      <c r="BJ24" s="18">
        <v>0.59</v>
      </c>
      <c r="BK24" s="18">
        <v>0.6</v>
      </c>
      <c r="BL24" s="18">
        <v>0.61</v>
      </c>
      <c r="BM24" s="18">
        <v>0.62</v>
      </c>
      <c r="BN24" s="18">
        <v>0.63</v>
      </c>
      <c r="BO24" s="18">
        <v>0.64</v>
      </c>
      <c r="BP24" s="18">
        <v>0.65</v>
      </c>
      <c r="BQ24" s="18">
        <v>0.66</v>
      </c>
      <c r="BR24" s="18">
        <v>0.67</v>
      </c>
      <c r="BS24" s="18">
        <v>0.68</v>
      </c>
      <c r="BT24" s="18">
        <v>0.69</v>
      </c>
      <c r="BU24" s="18">
        <v>0.7</v>
      </c>
      <c r="BV24" s="18">
        <v>0.71</v>
      </c>
      <c r="BW24" s="18">
        <v>0.72</v>
      </c>
      <c r="BX24" s="18">
        <v>0.73</v>
      </c>
      <c r="BY24" s="18">
        <v>0.74</v>
      </c>
      <c r="BZ24" s="18">
        <v>0.75</v>
      </c>
      <c r="CA24" s="18">
        <v>0.76</v>
      </c>
      <c r="CB24" s="18">
        <v>0.77</v>
      </c>
      <c r="CC24" s="18">
        <v>0.78</v>
      </c>
      <c r="CD24" s="18">
        <v>0.79</v>
      </c>
      <c r="CE24" s="18">
        <v>0.8</v>
      </c>
      <c r="CF24" s="18">
        <v>0.81</v>
      </c>
      <c r="CG24" s="18">
        <v>0.82</v>
      </c>
      <c r="CH24" s="18">
        <v>0.83</v>
      </c>
      <c r="CI24" s="18">
        <v>0.84</v>
      </c>
      <c r="CJ24" s="18">
        <v>0.85</v>
      </c>
      <c r="CK24" s="18">
        <v>0.86</v>
      </c>
      <c r="CL24" s="18">
        <v>0.87</v>
      </c>
      <c r="CM24" s="18">
        <v>0.88</v>
      </c>
      <c r="CN24" s="18">
        <v>0.89</v>
      </c>
      <c r="CO24" s="18">
        <v>0.9</v>
      </c>
      <c r="CP24" s="18">
        <v>0.91</v>
      </c>
      <c r="CQ24" s="18">
        <v>0.92</v>
      </c>
      <c r="CR24" s="18">
        <v>0.93</v>
      </c>
      <c r="CS24" s="18">
        <v>0.94</v>
      </c>
      <c r="CT24" s="18">
        <v>0.95</v>
      </c>
      <c r="CU24" s="18">
        <v>0.96</v>
      </c>
      <c r="CV24" s="18">
        <v>0.97</v>
      </c>
      <c r="CW24" s="18">
        <v>0.98</v>
      </c>
      <c r="CX24" s="18">
        <v>0.99</v>
      </c>
      <c r="CY24" s="18">
        <v>1</v>
      </c>
    </row>
    <row r="25" spans="2:103" x14ac:dyDescent="0.25">
      <c r="B25" s="13" t="s">
        <v>4</v>
      </c>
      <c r="C25" s="19">
        <f>C34/100</f>
        <v>2.3999999999999999E-6</v>
      </c>
      <c r="D25" s="19">
        <f t="shared" ref="D25:BO30" si="2">D34/100</f>
        <v>2.4649999999999997E-4</v>
      </c>
      <c r="E25" s="19">
        <f t="shared" si="2"/>
        <v>5.8996000000000005E-4</v>
      </c>
      <c r="F25" s="19">
        <f t="shared" si="2"/>
        <v>1.0162300000000001E-3</v>
      </c>
      <c r="G25" s="19">
        <f t="shared" si="2"/>
        <v>1.5873999999999999E-3</v>
      </c>
      <c r="H25" s="19">
        <f t="shared" si="2"/>
        <v>2.0958999999999999E-3</v>
      </c>
      <c r="I25" s="19">
        <f t="shared" si="2"/>
        <v>2.6944200000000003E-3</v>
      </c>
      <c r="J25" s="19">
        <f t="shared" si="2"/>
        <v>3.4919899999999999E-3</v>
      </c>
      <c r="K25" s="19">
        <f t="shared" si="2"/>
        <v>4.17002E-3</v>
      </c>
      <c r="L25" s="19">
        <f t="shared" si="2"/>
        <v>5.2732900000000008E-3</v>
      </c>
      <c r="M25" s="19">
        <f t="shared" si="2"/>
        <v>6.0972000000000005E-3</v>
      </c>
      <c r="N25" s="19">
        <f t="shared" si="2"/>
        <v>7.2417499999999999E-3</v>
      </c>
      <c r="O25" s="19">
        <f t="shared" si="2"/>
        <v>8.5169800000000004E-3</v>
      </c>
      <c r="P25" s="19">
        <f t="shared" si="2"/>
        <v>9.8689899999999994E-3</v>
      </c>
      <c r="Q25" s="19">
        <f t="shared" si="2"/>
        <v>1.119418E-2</v>
      </c>
      <c r="R25" s="19">
        <f t="shared" si="2"/>
        <v>1.2561350000000001E-2</v>
      </c>
      <c r="S25" s="19">
        <f t="shared" si="2"/>
        <v>1.424694E-2</v>
      </c>
      <c r="T25" s="19">
        <f t="shared" si="2"/>
        <v>1.612245E-2</v>
      </c>
      <c r="U25" s="19">
        <f t="shared" si="2"/>
        <v>1.8185699999999999E-2</v>
      </c>
      <c r="V25" s="19">
        <f t="shared" si="2"/>
        <v>2.0549369999999997E-2</v>
      </c>
      <c r="W25" s="19">
        <f t="shared" si="2"/>
        <v>2.2857200000000001E-2</v>
      </c>
      <c r="X25" s="19">
        <f t="shared" si="2"/>
        <v>2.4909089999999998E-2</v>
      </c>
      <c r="Y25" s="19">
        <f t="shared" si="2"/>
        <v>2.81303E-2</v>
      </c>
      <c r="Z25" s="19">
        <f t="shared" si="2"/>
        <v>3.1151300000000003E-2</v>
      </c>
      <c r="AA25" s="19">
        <f t="shared" si="2"/>
        <v>3.4590280000000001E-2</v>
      </c>
      <c r="AB25" s="19">
        <f t="shared" si="2"/>
        <v>3.7780950000000001E-2</v>
      </c>
      <c r="AC25" s="19">
        <f t="shared" si="2"/>
        <v>4.0778879999999997E-2</v>
      </c>
      <c r="AD25" s="19">
        <f t="shared" si="2"/>
        <v>4.4439099999999995E-2</v>
      </c>
      <c r="AE25" s="19">
        <f t="shared" si="2"/>
        <v>4.8098879999999997E-2</v>
      </c>
      <c r="AF25" s="19">
        <f t="shared" si="2"/>
        <v>5.1654239999999997E-2</v>
      </c>
      <c r="AG25" s="19">
        <f t="shared" si="2"/>
        <v>5.6209499999999996E-2</v>
      </c>
      <c r="AH25" s="19">
        <f t="shared" si="2"/>
        <v>6.0661800000000002E-2</v>
      </c>
      <c r="AI25" s="19">
        <f t="shared" si="2"/>
        <v>6.5032819999999991E-2</v>
      </c>
      <c r="AJ25" s="19">
        <f t="shared" si="2"/>
        <v>6.9763619999999998E-2</v>
      </c>
      <c r="AK25" s="19">
        <f t="shared" si="2"/>
        <v>7.5135560000000004E-2</v>
      </c>
      <c r="AL25" s="19">
        <f t="shared" si="2"/>
        <v>8.00439500000001E-2</v>
      </c>
      <c r="AM25" s="19">
        <f t="shared" si="2"/>
        <v>8.5747779999999996E-2</v>
      </c>
      <c r="AN25" s="19">
        <f t="shared" si="2"/>
        <v>9.1386450000000008E-2</v>
      </c>
      <c r="AO25" s="19">
        <f t="shared" si="2"/>
        <v>9.6521019999999999E-2</v>
      </c>
      <c r="AP25" s="19">
        <f t="shared" si="2"/>
        <v>0.10274646999999999</v>
      </c>
      <c r="AQ25" s="19">
        <f t="shared" si="2"/>
        <v>0.1091516</v>
      </c>
      <c r="AR25" s="19">
        <f t="shared" si="2"/>
        <v>0.11615178</v>
      </c>
      <c r="AS25" s="19">
        <f t="shared" si="2"/>
        <v>0.12326228</v>
      </c>
      <c r="AT25" s="19">
        <f t="shared" si="2"/>
        <v>0.12984904</v>
      </c>
      <c r="AU25" s="19">
        <f t="shared" si="2"/>
        <v>0.13776368</v>
      </c>
      <c r="AV25" s="19">
        <f t="shared" si="2"/>
        <v>0.14553615</v>
      </c>
      <c r="AW25" s="19">
        <f t="shared" si="2"/>
        <v>0.15412002</v>
      </c>
      <c r="AX25" s="19">
        <f t="shared" si="2"/>
        <v>0.16230644999999999</v>
      </c>
      <c r="AY25" s="19">
        <f t="shared" si="2"/>
        <v>0.17157053999999999</v>
      </c>
      <c r="AZ25" s="19">
        <f t="shared" si="2"/>
        <v>0.18086366000000001</v>
      </c>
      <c r="BA25" s="19">
        <f t="shared" si="2"/>
        <v>0.19198509999999999</v>
      </c>
      <c r="BB25" s="19">
        <f t="shared" si="2"/>
        <v>0.2027187</v>
      </c>
      <c r="BC25" s="19">
        <f t="shared" si="2"/>
        <v>0.21455296000000001</v>
      </c>
      <c r="BD25" s="19">
        <f t="shared" si="2"/>
        <v>0.22660893999999998</v>
      </c>
      <c r="BE25" s="19">
        <f t="shared" si="2"/>
        <v>0.23663036000000001</v>
      </c>
      <c r="BF25" s="19">
        <f t="shared" si="2"/>
        <v>0.24957405000000002</v>
      </c>
      <c r="BG25" s="19">
        <f t="shared" si="2"/>
        <v>0.2596541</v>
      </c>
      <c r="BH25" s="19">
        <f t="shared" si="2"/>
        <v>0.27500551000000001</v>
      </c>
      <c r="BI25" s="19">
        <f t="shared" si="2"/>
        <v>0.28963704000000001</v>
      </c>
      <c r="BJ25" s="19">
        <f t="shared" si="2"/>
        <v>0.30507076999999999</v>
      </c>
      <c r="BK25" s="19">
        <f t="shared" si="2"/>
        <v>0.31977670000000002</v>
      </c>
      <c r="BL25" s="19">
        <f t="shared" si="2"/>
        <v>0.33727398999999997</v>
      </c>
      <c r="BM25" s="19">
        <f t="shared" si="2"/>
        <v>0.35228721999999996</v>
      </c>
      <c r="BN25" s="19">
        <f t="shared" si="2"/>
        <v>0.36583151999999997</v>
      </c>
      <c r="BO25" s="19">
        <f t="shared" si="2"/>
        <v>0.38415393999999997</v>
      </c>
      <c r="BP25" s="19">
        <f t="shared" ref="BP25:CY30" si="3">BP34/100</f>
        <v>0.40237589999999995</v>
      </c>
      <c r="BQ25" s="19">
        <f t="shared" si="3"/>
        <v>0.41941339999999999</v>
      </c>
      <c r="BR25" s="19">
        <f t="shared" si="3"/>
        <v>0.43799567000000006</v>
      </c>
      <c r="BS25" s="19">
        <f t="shared" si="3"/>
        <v>0.46094811999999996</v>
      </c>
      <c r="BT25" s="19">
        <f t="shared" si="3"/>
        <v>0.48327460999999999</v>
      </c>
      <c r="BU25" s="19">
        <f t="shared" si="3"/>
        <v>0.50613639999999993</v>
      </c>
      <c r="BV25" s="19">
        <f t="shared" si="3"/>
        <v>0.5286632</v>
      </c>
      <c r="BW25" s="19">
        <f t="shared" si="3"/>
        <v>0.55093606000000006</v>
      </c>
      <c r="BX25" s="19">
        <f t="shared" si="3"/>
        <v>0.57559612999999998</v>
      </c>
      <c r="BY25" s="19">
        <f t="shared" si="3"/>
        <v>0.60075262000000007</v>
      </c>
      <c r="BZ25" s="19">
        <f t="shared" si="3"/>
        <v>0.62875585000000001</v>
      </c>
      <c r="CA25" s="19">
        <f t="shared" si="3"/>
        <v>0.65389955999999994</v>
      </c>
      <c r="CB25" s="19">
        <f t="shared" si="3"/>
        <v>0.68333438000000002</v>
      </c>
      <c r="CC25" s="19">
        <f t="shared" si="3"/>
        <v>0.71592957999999995</v>
      </c>
      <c r="CD25" s="19">
        <f t="shared" si="3"/>
        <v>0.74525903999999998</v>
      </c>
      <c r="CE25" s="19">
        <f t="shared" si="3"/>
        <v>0.77223280000000005</v>
      </c>
      <c r="CF25" s="19">
        <f t="shared" si="3"/>
        <v>0.80050241</v>
      </c>
      <c r="CG25" s="19">
        <f t="shared" si="3"/>
        <v>0.83103786000000002</v>
      </c>
      <c r="CH25" s="19">
        <f t="shared" si="3"/>
        <v>0.85790656999999992</v>
      </c>
      <c r="CI25" s="19">
        <f t="shared" si="3"/>
        <v>0.88484914000000003</v>
      </c>
      <c r="CJ25" s="19">
        <f t="shared" si="3"/>
        <v>0.91508325000000001</v>
      </c>
      <c r="CK25" s="19">
        <f t="shared" si="3"/>
        <v>0.93974743999999999</v>
      </c>
      <c r="CL25" s="19">
        <f t="shared" si="3"/>
        <v>0.96941485000000005</v>
      </c>
      <c r="CM25" s="19">
        <f t="shared" si="3"/>
        <v>0.99121705999999998</v>
      </c>
      <c r="CN25" s="19">
        <f t="shared" si="3"/>
        <v>1</v>
      </c>
      <c r="CO25" s="19">
        <f t="shared" si="3"/>
        <v>1</v>
      </c>
      <c r="CP25" s="19">
        <f t="shared" si="3"/>
        <v>1</v>
      </c>
      <c r="CQ25" s="19">
        <f t="shared" si="3"/>
        <v>1</v>
      </c>
      <c r="CR25" s="19">
        <f t="shared" si="3"/>
        <v>1</v>
      </c>
      <c r="CS25" s="19">
        <f t="shared" si="3"/>
        <v>1</v>
      </c>
      <c r="CT25" s="19">
        <f t="shared" si="3"/>
        <v>1</v>
      </c>
      <c r="CU25" s="19">
        <f t="shared" si="3"/>
        <v>1</v>
      </c>
      <c r="CV25" s="19">
        <f t="shared" si="3"/>
        <v>1</v>
      </c>
      <c r="CW25" s="19">
        <f t="shared" si="3"/>
        <v>1</v>
      </c>
      <c r="CX25" s="19">
        <f t="shared" si="3"/>
        <v>1</v>
      </c>
      <c r="CY25" s="19">
        <f t="shared" si="3"/>
        <v>1</v>
      </c>
    </row>
    <row r="26" spans="2:103" x14ac:dyDescent="0.25">
      <c r="B26" s="13" t="s">
        <v>7</v>
      </c>
      <c r="C26" s="19">
        <f t="shared" ref="C26:BN29" si="4">C35/100</f>
        <v>2.3999999999999999E-6</v>
      </c>
      <c r="D26" s="19">
        <f t="shared" si="4"/>
        <v>1.2599E-4</v>
      </c>
      <c r="E26" s="19">
        <f t="shared" si="4"/>
        <v>2.7688000000000002E-4</v>
      </c>
      <c r="F26" s="19">
        <f t="shared" si="4"/>
        <v>4.4244499999999997E-4</v>
      </c>
      <c r="G26" s="19">
        <f t="shared" si="4"/>
        <v>6.1817999999999997E-4</v>
      </c>
      <c r="H26" s="19">
        <f t="shared" si="4"/>
        <v>8.6190000000000008E-4</v>
      </c>
      <c r="I26" s="19">
        <f t="shared" si="4"/>
        <v>1.10946E-3</v>
      </c>
      <c r="J26" s="19">
        <f t="shared" si="4"/>
        <v>1.4893600000000001E-3</v>
      </c>
      <c r="K26" s="19">
        <f t="shared" si="4"/>
        <v>1.7798200000000001E-3</v>
      </c>
      <c r="L26" s="19">
        <f t="shared" si="4"/>
        <v>2.06799E-3</v>
      </c>
      <c r="M26" s="19">
        <f t="shared" si="4"/>
        <v>2.4434999999999999E-3</v>
      </c>
      <c r="N26" s="19">
        <f t="shared" si="4"/>
        <v>2.8527550000000002E-3</v>
      </c>
      <c r="O26" s="19">
        <f t="shared" si="4"/>
        <v>3.3335800000000001E-3</v>
      </c>
      <c r="P26" s="19">
        <f t="shared" si="4"/>
        <v>3.7922450000000001E-3</v>
      </c>
      <c r="Q26" s="19">
        <f t="shared" si="4"/>
        <v>4.34527E-3</v>
      </c>
      <c r="R26" s="19">
        <f t="shared" si="4"/>
        <v>5.1100250000000007E-3</v>
      </c>
      <c r="S26" s="19">
        <f t="shared" si="4"/>
        <v>5.72106E-3</v>
      </c>
      <c r="T26" s="19">
        <f t="shared" si="4"/>
        <v>6.4676550000000001E-3</v>
      </c>
      <c r="U26" s="19">
        <f t="shared" si="4"/>
        <v>7.2989099999999996E-3</v>
      </c>
      <c r="V26" s="19">
        <f t="shared" si="4"/>
        <v>8.2186050000000004E-3</v>
      </c>
      <c r="W26" s="19">
        <f t="shared" si="4"/>
        <v>9.2881000000000005E-3</v>
      </c>
      <c r="X26" s="19">
        <f t="shared" si="4"/>
        <v>1.0235655E-2</v>
      </c>
      <c r="Y26" s="19">
        <f t="shared" si="4"/>
        <v>1.120993E-2</v>
      </c>
      <c r="Z26" s="19">
        <f t="shared" si="4"/>
        <v>1.2079670000000001E-2</v>
      </c>
      <c r="AA26" s="19">
        <f t="shared" si="4"/>
        <v>1.3252099999999999E-2</v>
      </c>
      <c r="AB26" s="19">
        <f t="shared" si="4"/>
        <v>1.4299525E-2</v>
      </c>
      <c r="AC26" s="19">
        <f t="shared" si="4"/>
        <v>1.5753400000000001E-2</v>
      </c>
      <c r="AD26" s="19">
        <f t="shared" si="4"/>
        <v>1.6666245E-2</v>
      </c>
      <c r="AE26" s="19">
        <f t="shared" si="4"/>
        <v>1.832862E-2</v>
      </c>
      <c r="AF26" s="19">
        <f t="shared" si="4"/>
        <v>1.9667879999999999E-2</v>
      </c>
      <c r="AG26" s="19">
        <f t="shared" si="4"/>
        <v>2.1389300000000003E-2</v>
      </c>
      <c r="AH26" s="19">
        <f t="shared" si="4"/>
        <v>2.2967950000000001E-2</v>
      </c>
      <c r="AI26" s="19">
        <f t="shared" si="4"/>
        <v>2.4536440000000003E-2</v>
      </c>
      <c r="AJ26" s="19">
        <f t="shared" si="4"/>
        <v>2.6293285000000003E-2</v>
      </c>
      <c r="AK26" s="19">
        <f t="shared" si="4"/>
        <v>2.8641899999999998E-2</v>
      </c>
      <c r="AL26" s="19">
        <f t="shared" si="4"/>
        <v>3.04117E-2</v>
      </c>
      <c r="AM26" s="19">
        <f t="shared" si="4"/>
        <v>3.319482E-2</v>
      </c>
      <c r="AN26" s="19">
        <f t="shared" si="4"/>
        <v>3.5129044999999998E-2</v>
      </c>
      <c r="AO26" s="19">
        <f t="shared" si="4"/>
        <v>3.7282570000000001E-2</v>
      </c>
      <c r="AP26" s="19">
        <f t="shared" si="4"/>
        <v>3.952319E-2</v>
      </c>
      <c r="AQ26" s="19">
        <f t="shared" si="4"/>
        <v>4.1806999999999997E-2</v>
      </c>
      <c r="AR26" s="19">
        <f t="shared" si="4"/>
        <v>4.4590265000000004E-2</v>
      </c>
      <c r="AS26" s="19">
        <f t="shared" si="4"/>
        <v>4.679138E-2</v>
      </c>
      <c r="AT26" s="19">
        <f t="shared" si="4"/>
        <v>4.9405650000000002E-2</v>
      </c>
      <c r="AU26" s="19">
        <f t="shared" si="4"/>
        <v>5.1572560000000003E-2</v>
      </c>
      <c r="AV26" s="19">
        <f t="shared" si="4"/>
        <v>5.5442824999999994E-2</v>
      </c>
      <c r="AW26" s="19">
        <f t="shared" si="4"/>
        <v>5.8399859999999998E-2</v>
      </c>
      <c r="AX26" s="19">
        <f t="shared" si="4"/>
        <v>6.1502109999999999E-2</v>
      </c>
      <c r="AY26" s="19">
        <f t="shared" si="4"/>
        <v>6.5505939999999999E-2</v>
      </c>
      <c r="AZ26" s="19">
        <f t="shared" si="4"/>
        <v>6.8991769999999994E-2</v>
      </c>
      <c r="BA26" s="19">
        <f t="shared" si="4"/>
        <v>7.2770249999999995E-2</v>
      </c>
      <c r="BB26" s="19">
        <f t="shared" si="4"/>
        <v>7.6584669999999994E-2</v>
      </c>
      <c r="BC26" s="19">
        <f t="shared" si="4"/>
        <v>8.0606000000000011E-2</v>
      </c>
      <c r="BD26" s="19">
        <f t="shared" si="4"/>
        <v>8.4822664999999992E-2</v>
      </c>
      <c r="BE26" s="19">
        <f t="shared" si="4"/>
        <v>8.936007E-2</v>
      </c>
      <c r="BF26" s="19">
        <f t="shared" si="4"/>
        <v>9.3735399999999997E-2</v>
      </c>
      <c r="BG26" s="19">
        <f t="shared" si="4"/>
        <v>9.8643959999999989E-2</v>
      </c>
      <c r="BH26" s="19">
        <f t="shared" si="4"/>
        <v>0.10311854999999999</v>
      </c>
      <c r="BI26" s="19">
        <f t="shared" si="4"/>
        <v>0.10798066000000001</v>
      </c>
      <c r="BJ26" s="19">
        <f t="shared" si="4"/>
        <v>0.1132703</v>
      </c>
      <c r="BK26" s="19">
        <f t="shared" si="4"/>
        <v>0.11882619999999999</v>
      </c>
      <c r="BL26" s="19">
        <f t="shared" si="4"/>
        <v>0.12397535</v>
      </c>
      <c r="BM26" s="19">
        <f t="shared" si="4"/>
        <v>0.12985092000000001</v>
      </c>
      <c r="BN26" s="19">
        <f t="shared" si="4"/>
        <v>0.13702132</v>
      </c>
      <c r="BO26" s="19">
        <f t="shared" si="2"/>
        <v>0.14497923999999998</v>
      </c>
      <c r="BP26" s="19">
        <f t="shared" si="3"/>
        <v>0.15335089999999998</v>
      </c>
      <c r="BQ26" s="19">
        <f t="shared" si="3"/>
        <v>0.15967424</v>
      </c>
      <c r="BR26" s="19">
        <f t="shared" si="3"/>
        <v>0.166134175</v>
      </c>
      <c r="BS26" s="19">
        <f t="shared" si="3"/>
        <v>0.17460956</v>
      </c>
      <c r="BT26" s="19">
        <f t="shared" si="3"/>
        <v>0.18386977500000001</v>
      </c>
      <c r="BU26" s="19">
        <f t="shared" si="3"/>
        <v>0.19461324999999999</v>
      </c>
      <c r="BV26" s="19">
        <f t="shared" si="3"/>
        <v>0.20883114999999999</v>
      </c>
      <c r="BW26" s="19">
        <f t="shared" si="3"/>
        <v>0.21868625999999999</v>
      </c>
      <c r="BX26" s="19">
        <f t="shared" si="3"/>
        <v>0.23081143999999998</v>
      </c>
      <c r="BY26" s="19">
        <f t="shared" si="3"/>
        <v>0.24373433</v>
      </c>
      <c r="BZ26" s="19">
        <f t="shared" si="3"/>
        <v>0.25695394999999999</v>
      </c>
      <c r="CA26" s="19">
        <f t="shared" si="3"/>
        <v>0.2721749</v>
      </c>
      <c r="CB26" s="19">
        <f t="shared" si="3"/>
        <v>0.28744682500000002</v>
      </c>
      <c r="CC26" s="19">
        <f t="shared" si="3"/>
        <v>0.30216768999999999</v>
      </c>
      <c r="CD26" s="19">
        <f t="shared" si="3"/>
        <v>0.32367277999999999</v>
      </c>
      <c r="CE26" s="19">
        <f t="shared" si="3"/>
        <v>0.34393889999999999</v>
      </c>
      <c r="CF26" s="19">
        <f t="shared" si="3"/>
        <v>0.36090206000000002</v>
      </c>
      <c r="CG26" s="19">
        <f t="shared" si="3"/>
        <v>0.38730491</v>
      </c>
      <c r="CH26" s="19">
        <f t="shared" si="3"/>
        <v>0.41225425500000001</v>
      </c>
      <c r="CI26" s="19">
        <f t="shared" si="3"/>
        <v>0.43428648000000003</v>
      </c>
      <c r="CJ26" s="19">
        <f t="shared" si="3"/>
        <v>0.47591947500000004</v>
      </c>
      <c r="CK26" s="19">
        <f t="shared" si="3"/>
        <v>0.50908502</v>
      </c>
      <c r="CL26" s="19">
        <f t="shared" si="3"/>
        <v>0.54711589500000002</v>
      </c>
      <c r="CM26" s="19">
        <f t="shared" si="3"/>
        <v>0.58395900000000001</v>
      </c>
      <c r="CN26" s="19">
        <f t="shared" si="3"/>
        <v>0.62587051500000002</v>
      </c>
      <c r="CO26" s="19">
        <f t="shared" si="3"/>
        <v>0.66992699999999994</v>
      </c>
      <c r="CP26" s="19">
        <f t="shared" si="3"/>
        <v>0.73266689500000093</v>
      </c>
      <c r="CQ26" s="19">
        <f t="shared" si="3"/>
        <v>0.77826694000000007</v>
      </c>
      <c r="CR26" s="19">
        <f t="shared" si="3"/>
        <v>0.83167966500000101</v>
      </c>
      <c r="CS26" s="19">
        <f t="shared" si="3"/>
        <v>0.90063494000000199</v>
      </c>
      <c r="CT26" s="19">
        <f t="shared" si="3"/>
        <v>0.96153705</v>
      </c>
      <c r="CU26" s="19">
        <f t="shared" si="3"/>
        <v>0.99956903999999991</v>
      </c>
      <c r="CV26" s="19">
        <f t="shared" si="3"/>
        <v>1</v>
      </c>
      <c r="CW26" s="19">
        <f t="shared" si="3"/>
        <v>1</v>
      </c>
      <c r="CX26" s="19">
        <f t="shared" si="3"/>
        <v>1</v>
      </c>
      <c r="CY26" s="19">
        <f t="shared" si="3"/>
        <v>1</v>
      </c>
    </row>
    <row r="27" spans="2:103" x14ac:dyDescent="0.25">
      <c r="B27" s="13" t="s">
        <v>39</v>
      </c>
      <c r="C27" s="19">
        <f t="shared" si="4"/>
        <v>2.3900000000000002E-5</v>
      </c>
      <c r="D27" s="19">
        <f t="shared" si="4"/>
        <v>7.7178800000000003E-4</v>
      </c>
      <c r="E27" s="19">
        <f t="shared" si="4"/>
        <v>1.6779640000000001E-3</v>
      </c>
      <c r="F27" s="19">
        <f t="shared" si="4"/>
        <v>2.753672E-3</v>
      </c>
      <c r="G27" s="19">
        <f t="shared" si="4"/>
        <v>3.8080920000000003E-3</v>
      </c>
      <c r="H27" s="19">
        <f t="shared" si="4"/>
        <v>5.2551999999999998E-3</v>
      </c>
      <c r="I27" s="19">
        <f t="shared" si="4"/>
        <v>6.5055039999999996E-3</v>
      </c>
      <c r="J27" s="19">
        <f t="shared" si="4"/>
        <v>7.960420000000001E-3</v>
      </c>
      <c r="K27" s="19">
        <f t="shared" si="4"/>
        <v>9.7396719999999996E-3</v>
      </c>
      <c r="L27" s="19">
        <f t="shared" si="4"/>
        <v>1.1472063999999999E-2</v>
      </c>
      <c r="M27" s="19">
        <f t="shared" si="4"/>
        <v>1.3847E-2</v>
      </c>
      <c r="N27" s="19">
        <f t="shared" si="4"/>
        <v>1.6515571999999999E-2</v>
      </c>
      <c r="O27" s="19">
        <f t="shared" si="4"/>
        <v>1.970216E-2</v>
      </c>
      <c r="P27" s="19">
        <f t="shared" si="4"/>
        <v>2.3031147999999998E-2</v>
      </c>
      <c r="Q27" s="19">
        <f t="shared" si="4"/>
        <v>2.6026576000000003E-2</v>
      </c>
      <c r="R27" s="19">
        <f t="shared" si="4"/>
        <v>3.1325940000000004E-2</v>
      </c>
      <c r="S27" s="19">
        <f t="shared" si="4"/>
        <v>3.5505160000000001E-2</v>
      </c>
      <c r="T27" s="19">
        <f t="shared" si="4"/>
        <v>3.9895032000000004E-2</v>
      </c>
      <c r="U27" s="19">
        <f t="shared" si="4"/>
        <v>4.4451267999999995E-2</v>
      </c>
      <c r="V27" s="19">
        <f t="shared" si="4"/>
        <v>5.0205564000000001E-2</v>
      </c>
      <c r="W27" s="19">
        <f t="shared" si="4"/>
        <v>5.5230719999999997E-2</v>
      </c>
      <c r="X27" s="19">
        <f t="shared" si="4"/>
        <v>6.1497196000000004E-2</v>
      </c>
      <c r="Y27" s="19">
        <f t="shared" si="4"/>
        <v>6.6439992000000003E-2</v>
      </c>
      <c r="Z27" s="19">
        <f t="shared" si="4"/>
        <v>7.314532E-2</v>
      </c>
      <c r="AA27" s="19">
        <f t="shared" si="4"/>
        <v>7.9469836000000002E-2</v>
      </c>
      <c r="AB27" s="19">
        <f t="shared" si="4"/>
        <v>8.6424699999999993E-2</v>
      </c>
      <c r="AC27" s="19">
        <f t="shared" si="4"/>
        <v>9.2741596000000009E-2</v>
      </c>
      <c r="AD27" s="19">
        <f t="shared" si="4"/>
        <v>9.9699784E-2</v>
      </c>
      <c r="AE27" s="19">
        <f t="shared" si="4"/>
        <v>0.10768788000000001</v>
      </c>
      <c r="AF27" s="19">
        <f t="shared" si="4"/>
        <v>0.116322724</v>
      </c>
      <c r="AG27" s="19">
        <f t="shared" si="4"/>
        <v>0.12459964</v>
      </c>
      <c r="AH27" s="19">
        <f t="shared" si="4"/>
        <v>0.13197577999999999</v>
      </c>
      <c r="AI27" s="19">
        <f t="shared" si="4"/>
        <v>0.141117044</v>
      </c>
      <c r="AJ27" s="19">
        <f t="shared" si="4"/>
        <v>0.14833870799999999</v>
      </c>
      <c r="AK27" s="19">
        <f t="shared" si="4"/>
        <v>0.15792961999999999</v>
      </c>
      <c r="AL27" s="19">
        <f t="shared" si="4"/>
        <v>0.16932846000000001</v>
      </c>
      <c r="AM27" s="19">
        <f t="shared" si="4"/>
        <v>0.17884440000000001</v>
      </c>
      <c r="AN27" s="19">
        <f t="shared" si="4"/>
        <v>0.18862384399999998</v>
      </c>
      <c r="AO27" s="19">
        <f t="shared" si="4"/>
        <v>0.20011372799999999</v>
      </c>
      <c r="AP27" s="19">
        <f t="shared" si="4"/>
        <v>0.21162028800000002</v>
      </c>
      <c r="AQ27" s="19">
        <f t="shared" si="4"/>
        <v>0.22218900000000003</v>
      </c>
      <c r="AR27" s="19">
        <f t="shared" si="4"/>
        <v>0.234044576</v>
      </c>
      <c r="AS27" s="19">
        <f t="shared" si="4"/>
        <v>0.244255744</v>
      </c>
      <c r="AT27" s="19">
        <f t="shared" si="4"/>
        <v>0.25486972399999996</v>
      </c>
      <c r="AU27" s="19">
        <f t="shared" si="4"/>
        <v>0.266725192</v>
      </c>
      <c r="AV27" s="19">
        <f t="shared" si="4"/>
        <v>0.28106914</v>
      </c>
      <c r="AW27" s="19">
        <f t="shared" si="4"/>
        <v>0.29708865200000001</v>
      </c>
      <c r="AX27" s="19">
        <f t="shared" si="4"/>
        <v>0.31041987199999999</v>
      </c>
      <c r="AY27" s="19">
        <f t="shared" si="4"/>
        <v>0.32331499200000002</v>
      </c>
      <c r="AZ27" s="19">
        <f t="shared" si="4"/>
        <v>0.33844447600000005</v>
      </c>
      <c r="BA27" s="19">
        <f t="shared" si="4"/>
        <v>0.35186410000000001</v>
      </c>
      <c r="BB27" s="19">
        <f t="shared" si="4"/>
        <v>0.36276604800000001</v>
      </c>
      <c r="BC27" s="19">
        <f t="shared" si="4"/>
        <v>0.37808199999999997</v>
      </c>
      <c r="BD27" s="19">
        <f t="shared" si="4"/>
        <v>0.392198396</v>
      </c>
      <c r="BE27" s="19">
        <f t="shared" si="4"/>
        <v>0.40796278000000002</v>
      </c>
      <c r="BF27" s="19">
        <f t="shared" si="4"/>
        <v>0.42442272000000003</v>
      </c>
      <c r="BG27" s="19">
        <f t="shared" si="4"/>
        <v>0.43897957599999998</v>
      </c>
      <c r="BH27" s="19">
        <f t="shared" si="4"/>
        <v>0.45706218399999998</v>
      </c>
      <c r="BI27" s="19">
        <f t="shared" si="4"/>
        <v>0.47519430399999996</v>
      </c>
      <c r="BJ27" s="19">
        <f t="shared" si="4"/>
        <v>0.49088211999999998</v>
      </c>
      <c r="BK27" s="19">
        <f t="shared" si="4"/>
        <v>0.51136006000000001</v>
      </c>
      <c r="BL27" s="19">
        <f t="shared" si="4"/>
        <v>0.52892761600000004</v>
      </c>
      <c r="BM27" s="19">
        <f t="shared" si="4"/>
        <v>0.54797508800000005</v>
      </c>
      <c r="BN27" s="19">
        <f t="shared" si="4"/>
        <v>0.56558616800000006</v>
      </c>
      <c r="BO27" s="19">
        <f t="shared" si="2"/>
        <v>0.58855475199999996</v>
      </c>
      <c r="BP27" s="19">
        <f t="shared" si="3"/>
        <v>0.60847757999999996</v>
      </c>
      <c r="BQ27" s="19">
        <f t="shared" si="3"/>
        <v>0.63026237600000001</v>
      </c>
      <c r="BR27" s="19">
        <f t="shared" si="3"/>
        <v>0.64852770000000004</v>
      </c>
      <c r="BS27" s="19">
        <f t="shared" si="3"/>
        <v>0.67137098399999995</v>
      </c>
      <c r="BT27" s="19">
        <f t="shared" si="3"/>
        <v>0.69662672000000003</v>
      </c>
      <c r="BU27" s="19">
        <f t="shared" si="3"/>
        <v>0.72023700000000002</v>
      </c>
      <c r="BV27" s="19">
        <f t="shared" si="3"/>
        <v>0.74498032400000003</v>
      </c>
      <c r="BW27" s="19">
        <f t="shared" si="3"/>
        <v>0.76489660000000004</v>
      </c>
      <c r="BX27" s="19">
        <f t="shared" si="3"/>
        <v>0.78761735599999994</v>
      </c>
      <c r="BY27" s="19">
        <f t="shared" si="3"/>
        <v>0.81014488799999995</v>
      </c>
      <c r="BZ27" s="19">
        <f t="shared" si="3"/>
        <v>0.83396630000000005</v>
      </c>
      <c r="CA27" s="19">
        <f t="shared" si="3"/>
        <v>0.85313985599999997</v>
      </c>
      <c r="CB27" s="19">
        <f t="shared" si="3"/>
        <v>0.87295921199999993</v>
      </c>
      <c r="CC27" s="19">
        <f t="shared" si="3"/>
        <v>0.89295557200000009</v>
      </c>
      <c r="CD27" s="19">
        <f t="shared" si="3"/>
        <v>0.91332074399999996</v>
      </c>
      <c r="CE27" s="19">
        <f t="shared" si="3"/>
        <v>0.93212404000000004</v>
      </c>
      <c r="CF27" s="19">
        <f t="shared" si="3"/>
        <v>0.95238418400000002</v>
      </c>
      <c r="CG27" s="19">
        <f t="shared" si="3"/>
        <v>0.97207138400000004</v>
      </c>
      <c r="CH27" s="19">
        <f t="shared" si="3"/>
        <v>0.98941016800000003</v>
      </c>
      <c r="CI27" s="19">
        <f t="shared" si="3"/>
        <v>0.9999594759999999</v>
      </c>
      <c r="CJ27" s="19">
        <f t="shared" si="3"/>
        <v>1</v>
      </c>
      <c r="CK27" s="19">
        <f t="shared" si="3"/>
        <v>1</v>
      </c>
      <c r="CL27" s="19">
        <f t="shared" si="3"/>
        <v>1</v>
      </c>
      <c r="CM27" s="19">
        <f t="shared" si="3"/>
        <v>1</v>
      </c>
      <c r="CN27" s="19">
        <f t="shared" si="3"/>
        <v>1</v>
      </c>
      <c r="CO27" s="19">
        <f t="shared" si="3"/>
        <v>1</v>
      </c>
      <c r="CP27" s="19">
        <f t="shared" si="3"/>
        <v>1</v>
      </c>
      <c r="CQ27" s="19">
        <f t="shared" si="3"/>
        <v>1</v>
      </c>
      <c r="CR27" s="19">
        <f t="shared" si="3"/>
        <v>1</v>
      </c>
      <c r="CS27" s="19">
        <f t="shared" si="3"/>
        <v>1</v>
      </c>
      <c r="CT27" s="19">
        <f t="shared" si="3"/>
        <v>1</v>
      </c>
      <c r="CU27" s="19">
        <f t="shared" si="3"/>
        <v>1</v>
      </c>
      <c r="CV27" s="19">
        <f t="shared" si="3"/>
        <v>1</v>
      </c>
      <c r="CW27" s="19">
        <f t="shared" si="3"/>
        <v>1</v>
      </c>
      <c r="CX27" s="19">
        <f t="shared" si="3"/>
        <v>1</v>
      </c>
      <c r="CY27" s="19">
        <f t="shared" si="3"/>
        <v>1</v>
      </c>
    </row>
    <row r="28" spans="2:103" x14ac:dyDescent="0.25">
      <c r="B28" s="13" t="s">
        <v>40</v>
      </c>
      <c r="C28" s="19">
        <f t="shared" si="4"/>
        <v>1.5530000000000001E-4</v>
      </c>
      <c r="D28" s="19">
        <f t="shared" si="4"/>
        <v>3.8639719999999998E-3</v>
      </c>
      <c r="E28" s="19">
        <f t="shared" si="4"/>
        <v>7.3548400000000005E-3</v>
      </c>
      <c r="F28" s="19">
        <f t="shared" si="4"/>
        <v>1.1039152000000002E-2</v>
      </c>
      <c r="G28" s="19">
        <f t="shared" si="4"/>
        <v>1.4609011999999999E-2</v>
      </c>
      <c r="H28" s="19">
        <f t="shared" si="4"/>
        <v>1.890971E-2</v>
      </c>
      <c r="I28" s="19">
        <f t="shared" si="4"/>
        <v>2.3700016000000001E-2</v>
      </c>
      <c r="J28" s="19">
        <f t="shared" si="4"/>
        <v>2.9965858000000001E-2</v>
      </c>
      <c r="K28" s="19">
        <f t="shared" si="4"/>
        <v>3.6277324E-2</v>
      </c>
      <c r="L28" s="19">
        <f t="shared" si="4"/>
        <v>4.1795850000000002E-2</v>
      </c>
      <c r="M28" s="19">
        <f t="shared" si="4"/>
        <v>4.8482269999999994E-2</v>
      </c>
      <c r="N28" s="19">
        <f t="shared" si="4"/>
        <v>5.5350228000000001E-2</v>
      </c>
      <c r="O28" s="19">
        <f t="shared" si="4"/>
        <v>6.1245311999999996E-2</v>
      </c>
      <c r="P28" s="19">
        <f t="shared" si="4"/>
        <v>6.7223880999999999E-2</v>
      </c>
      <c r="Q28" s="19">
        <f t="shared" si="4"/>
        <v>7.605076999999999E-2</v>
      </c>
      <c r="R28" s="19">
        <f t="shared" si="4"/>
        <v>8.3203294999999997E-2</v>
      </c>
      <c r="S28" s="19">
        <f t="shared" si="4"/>
        <v>9.2603039999999998E-2</v>
      </c>
      <c r="T28" s="19">
        <f t="shared" si="4"/>
        <v>0.100813556</v>
      </c>
      <c r="U28" s="19">
        <f t="shared" si="4"/>
        <v>0.11086222400000001</v>
      </c>
      <c r="V28" s="19">
        <f t="shared" si="4"/>
        <v>0.121974129</v>
      </c>
      <c r="W28" s="19">
        <f t="shared" si="4"/>
        <v>0.13021768</v>
      </c>
      <c r="X28" s="19">
        <f t="shared" si="4"/>
        <v>0.139207147</v>
      </c>
      <c r="Y28" s="19">
        <f t="shared" si="4"/>
        <v>0.14740174</v>
      </c>
      <c r="Z28" s="19">
        <f t="shared" si="4"/>
        <v>0.15734477999999999</v>
      </c>
      <c r="AA28" s="19">
        <f t="shared" si="4"/>
        <v>0.17054161199999998</v>
      </c>
      <c r="AB28" s="19">
        <f t="shared" si="4"/>
        <v>0.18086179999999999</v>
      </c>
      <c r="AC28" s="19">
        <f t="shared" si="4"/>
        <v>0.19247340000000002</v>
      </c>
      <c r="AD28" s="19">
        <f t="shared" si="4"/>
        <v>0.20341297899999999</v>
      </c>
      <c r="AE28" s="19">
        <f t="shared" si="4"/>
        <v>0.21709781199999997</v>
      </c>
      <c r="AF28" s="19">
        <f t="shared" si="4"/>
        <v>0.230326429</v>
      </c>
      <c r="AG28" s="19">
        <f t="shared" si="4"/>
        <v>0.24038799</v>
      </c>
      <c r="AH28" s="19">
        <f t="shared" si="4"/>
        <v>0.25323394100000002</v>
      </c>
      <c r="AI28" s="19">
        <f t="shared" si="4"/>
        <v>0.26441356399999999</v>
      </c>
      <c r="AJ28" s="19">
        <f t="shared" si="4"/>
        <v>0.27748266199999999</v>
      </c>
      <c r="AK28" s="19">
        <f t="shared" si="4"/>
        <v>0.29217690200000002</v>
      </c>
      <c r="AL28" s="19">
        <f t="shared" si="4"/>
        <v>0.30790044</v>
      </c>
      <c r="AM28" s="19">
        <f t="shared" si="4"/>
        <v>0.31923869199999999</v>
      </c>
      <c r="AN28" s="19">
        <f t="shared" si="4"/>
        <v>0.33486297800000003</v>
      </c>
      <c r="AO28" s="19">
        <f t="shared" si="4"/>
        <v>0.34896009399999994</v>
      </c>
      <c r="AP28" s="19">
        <f t="shared" si="4"/>
        <v>0.36113844899999997</v>
      </c>
      <c r="AQ28" s="19">
        <f t="shared" si="4"/>
        <v>0.37411717999999999</v>
      </c>
      <c r="AR28" s="19">
        <f t="shared" si="4"/>
        <v>0.38958659699999998</v>
      </c>
      <c r="AS28" s="19">
        <f t="shared" si="4"/>
        <v>0.40188217600000004</v>
      </c>
      <c r="AT28" s="19">
        <f t="shared" si="4"/>
        <v>0.41364901500000001</v>
      </c>
      <c r="AU28" s="19">
        <f t="shared" si="4"/>
        <v>0.42894949599999999</v>
      </c>
      <c r="AV28" s="19">
        <f t="shared" si="4"/>
        <v>0.44258118000000002</v>
      </c>
      <c r="AW28" s="19">
        <f t="shared" si="4"/>
        <v>0.45724885200000004</v>
      </c>
      <c r="AX28" s="19">
        <f t="shared" si="4"/>
        <v>0.471684459</v>
      </c>
      <c r="AY28" s="19">
        <f t="shared" si="4"/>
        <v>0.486074756</v>
      </c>
      <c r="AZ28" s="19">
        <f t="shared" si="4"/>
        <v>0.50302076200000001</v>
      </c>
      <c r="BA28" s="19">
        <f t="shared" si="4"/>
        <v>0.51945259999999993</v>
      </c>
      <c r="BB28" s="19">
        <f t="shared" si="4"/>
        <v>0.53538288499999998</v>
      </c>
      <c r="BC28" s="19">
        <f t="shared" si="4"/>
        <v>0.54957444799999999</v>
      </c>
      <c r="BD28" s="19">
        <f t="shared" si="4"/>
        <v>0.56736690400000001</v>
      </c>
      <c r="BE28" s="19">
        <f t="shared" si="4"/>
        <v>0.58691154199999995</v>
      </c>
      <c r="BF28" s="19">
        <f t="shared" si="4"/>
        <v>0.60483647499999993</v>
      </c>
      <c r="BG28" s="19">
        <f t="shared" si="4"/>
        <v>0.62314459999999994</v>
      </c>
      <c r="BH28" s="19">
        <f t="shared" si="4"/>
        <v>0.63980217900000003</v>
      </c>
      <c r="BI28" s="19">
        <f t="shared" si="4"/>
        <v>0.65604749200000001</v>
      </c>
      <c r="BJ28" s="19">
        <f t="shared" si="4"/>
        <v>0.6731446579999999</v>
      </c>
      <c r="BK28" s="19">
        <f t="shared" si="4"/>
        <v>0.69070502</v>
      </c>
      <c r="BL28" s="19">
        <f t="shared" si="4"/>
        <v>0.71158231199999999</v>
      </c>
      <c r="BM28" s="19">
        <f t="shared" si="4"/>
        <v>0.7298267679999999</v>
      </c>
      <c r="BN28" s="19">
        <f t="shared" si="4"/>
        <v>0.74720924299999991</v>
      </c>
      <c r="BO28" s="19">
        <f t="shared" si="2"/>
        <v>0.76452699199999996</v>
      </c>
      <c r="BP28" s="19">
        <f t="shared" si="3"/>
        <v>0.78166683000000003</v>
      </c>
      <c r="BQ28" s="19">
        <f t="shared" si="3"/>
        <v>0.80105670000000007</v>
      </c>
      <c r="BR28" s="19">
        <f t="shared" si="3"/>
        <v>0.81987046100000005</v>
      </c>
      <c r="BS28" s="19">
        <f t="shared" si="3"/>
        <v>0.8404998159999999</v>
      </c>
      <c r="BT28" s="19">
        <f t="shared" si="3"/>
        <v>0.85592669200000104</v>
      </c>
      <c r="BU28" s="19">
        <f t="shared" si="3"/>
        <v>0.87286477000000007</v>
      </c>
      <c r="BV28" s="19">
        <f t="shared" si="3"/>
        <v>0.88922378400000002</v>
      </c>
      <c r="BW28" s="19">
        <f t="shared" si="3"/>
        <v>0.90644618799999999</v>
      </c>
      <c r="BX28" s="19">
        <f t="shared" si="3"/>
        <v>0.92239717900000007</v>
      </c>
      <c r="BY28" s="19">
        <f t="shared" si="3"/>
        <v>0.93667242799999995</v>
      </c>
      <c r="BZ28" s="19">
        <f t="shared" si="3"/>
        <v>0.95410905000000001</v>
      </c>
      <c r="CA28" s="19">
        <f t="shared" si="3"/>
        <v>0.97046031999999993</v>
      </c>
      <c r="CB28" s="19">
        <f t="shared" si="3"/>
        <v>0.98640511599999992</v>
      </c>
      <c r="CC28" s="19">
        <f t="shared" si="3"/>
        <v>0.99871592799999998</v>
      </c>
      <c r="CD28" s="19">
        <f t="shared" si="3"/>
        <v>1</v>
      </c>
      <c r="CE28" s="19">
        <f t="shared" si="3"/>
        <v>1</v>
      </c>
      <c r="CF28" s="19">
        <f t="shared" si="3"/>
        <v>1</v>
      </c>
      <c r="CG28" s="19">
        <f t="shared" si="3"/>
        <v>1</v>
      </c>
      <c r="CH28" s="19">
        <f t="shared" si="3"/>
        <v>1</v>
      </c>
      <c r="CI28" s="19">
        <f t="shared" si="3"/>
        <v>1</v>
      </c>
      <c r="CJ28" s="19">
        <f t="shared" si="3"/>
        <v>1</v>
      </c>
      <c r="CK28" s="19">
        <f t="shared" si="3"/>
        <v>1</v>
      </c>
      <c r="CL28" s="19">
        <f t="shared" si="3"/>
        <v>1</v>
      </c>
      <c r="CM28" s="19">
        <f t="shared" si="3"/>
        <v>1</v>
      </c>
      <c r="CN28" s="19">
        <f t="shared" si="3"/>
        <v>1</v>
      </c>
      <c r="CO28" s="19">
        <f t="shared" si="3"/>
        <v>1</v>
      </c>
      <c r="CP28" s="19">
        <f t="shared" si="3"/>
        <v>1</v>
      </c>
      <c r="CQ28" s="19">
        <f t="shared" si="3"/>
        <v>1</v>
      </c>
      <c r="CR28" s="19">
        <f t="shared" si="3"/>
        <v>1</v>
      </c>
      <c r="CS28" s="19">
        <f t="shared" si="3"/>
        <v>1</v>
      </c>
      <c r="CT28" s="19">
        <f t="shared" si="3"/>
        <v>1</v>
      </c>
      <c r="CU28" s="19">
        <f t="shared" si="3"/>
        <v>1</v>
      </c>
      <c r="CV28" s="19">
        <f t="shared" si="3"/>
        <v>1</v>
      </c>
      <c r="CW28" s="19">
        <f t="shared" si="3"/>
        <v>1</v>
      </c>
      <c r="CX28" s="19">
        <f t="shared" si="3"/>
        <v>1</v>
      </c>
      <c r="CY28" s="19">
        <f t="shared" si="3"/>
        <v>1</v>
      </c>
    </row>
    <row r="29" spans="2:103" x14ac:dyDescent="0.25">
      <c r="B29" s="13" t="s">
        <v>2</v>
      </c>
      <c r="C29" s="19">
        <f t="shared" si="4"/>
        <v>3.2400000000000001E-5</v>
      </c>
      <c r="D29" s="19">
        <f t="shared" si="4"/>
        <v>3.3046399999999999E-4</v>
      </c>
      <c r="E29" s="19">
        <f t="shared" si="4"/>
        <v>6.4791600000000001E-4</v>
      </c>
      <c r="F29" s="19">
        <f t="shared" si="4"/>
        <v>9.8687199999999997E-4</v>
      </c>
      <c r="G29" s="19">
        <f t="shared" si="4"/>
        <v>1.4122599999999998E-3</v>
      </c>
      <c r="H29" s="19">
        <f t="shared" si="4"/>
        <v>1.7345800000000001E-3</v>
      </c>
      <c r="I29" s="19">
        <f t="shared" si="4"/>
        <v>2.1378400000000002E-3</v>
      </c>
      <c r="J29" s="19">
        <f t="shared" si="4"/>
        <v>2.5480439999999997E-3</v>
      </c>
      <c r="K29" s="19">
        <f t="shared" si="4"/>
        <v>3.0960240000000002E-3</v>
      </c>
      <c r="L29" s="19">
        <f t="shared" si="4"/>
        <v>3.5803720000000001E-3</v>
      </c>
      <c r="M29" s="19">
        <f t="shared" si="4"/>
        <v>4.0463399999999998E-3</v>
      </c>
      <c r="N29" s="19">
        <f t="shared" si="4"/>
        <v>4.8244439999999998E-3</v>
      </c>
      <c r="O29" s="19">
        <f t="shared" si="4"/>
        <v>5.4433880000000004E-3</v>
      </c>
      <c r="P29" s="19">
        <f t="shared" si="4"/>
        <v>6.0039960000000002E-3</v>
      </c>
      <c r="Q29" s="19">
        <f t="shared" si="4"/>
        <v>6.7576840000000008E-3</v>
      </c>
      <c r="R29" s="19">
        <f t="shared" si="4"/>
        <v>7.5586799999999999E-3</v>
      </c>
      <c r="S29" s="19">
        <f t="shared" si="4"/>
        <v>8.3571159999999995E-3</v>
      </c>
      <c r="T29" s="19">
        <f t="shared" si="4"/>
        <v>9.4237599999999998E-3</v>
      </c>
      <c r="U29" s="19">
        <f t="shared" si="4"/>
        <v>1.0263815999999999E-2</v>
      </c>
      <c r="V29" s="19">
        <f t="shared" si="4"/>
        <v>1.1172036000000002E-2</v>
      </c>
      <c r="W29" s="19">
        <f t="shared" si="4"/>
        <v>1.2143999999999999E-2</v>
      </c>
      <c r="X29" s="19">
        <f t="shared" si="4"/>
        <v>1.334834E-2</v>
      </c>
      <c r="Y29" s="19">
        <f t="shared" si="4"/>
        <v>1.4610836E-2</v>
      </c>
      <c r="Z29" s="19">
        <f t="shared" si="4"/>
        <v>1.5986443999999999E-2</v>
      </c>
      <c r="AA29" s="19">
        <f t="shared" si="4"/>
        <v>1.7385864000000001E-2</v>
      </c>
      <c r="AB29" s="19">
        <f t="shared" si="4"/>
        <v>1.9317000000000001E-2</v>
      </c>
      <c r="AC29" s="19">
        <f t="shared" si="4"/>
        <v>2.0963584E-2</v>
      </c>
      <c r="AD29" s="19">
        <f t="shared" si="4"/>
        <v>2.2797456000000001E-2</v>
      </c>
      <c r="AE29" s="19">
        <f t="shared" si="4"/>
        <v>2.44253E-2</v>
      </c>
      <c r="AF29" s="19">
        <f t="shared" si="4"/>
        <v>2.6184675999999997E-2</v>
      </c>
      <c r="AG29" s="19">
        <f t="shared" si="4"/>
        <v>2.8978700000000003E-2</v>
      </c>
      <c r="AH29" s="19">
        <f t="shared" si="4"/>
        <v>3.1309632000000004E-2</v>
      </c>
      <c r="AI29" s="19">
        <f t="shared" si="4"/>
        <v>3.4302048000000002E-2</v>
      </c>
      <c r="AJ29" s="19">
        <f t="shared" si="4"/>
        <v>3.6285876000000002E-2</v>
      </c>
      <c r="AK29" s="19">
        <f t="shared" si="4"/>
        <v>3.8988043999999999E-2</v>
      </c>
      <c r="AL29" s="19">
        <f t="shared" si="4"/>
        <v>4.147406E-2</v>
      </c>
      <c r="AM29" s="19">
        <f t="shared" si="4"/>
        <v>4.4427700000000001E-2</v>
      </c>
      <c r="AN29" s="19">
        <f t="shared" si="4"/>
        <v>4.7236371999999999E-2</v>
      </c>
      <c r="AO29" s="19">
        <f t="shared" si="4"/>
        <v>5.0126451999999995E-2</v>
      </c>
      <c r="AP29" s="19">
        <f t="shared" si="4"/>
        <v>5.3525083999999994E-2</v>
      </c>
      <c r="AQ29" s="19">
        <f t="shared" si="4"/>
        <v>5.724278E-2</v>
      </c>
      <c r="AR29" s="19">
        <f t="shared" si="4"/>
        <v>6.1037952000000006E-2</v>
      </c>
      <c r="AS29" s="19">
        <f t="shared" si="4"/>
        <v>6.5179828000000009E-2</v>
      </c>
      <c r="AT29" s="19">
        <f t="shared" si="4"/>
        <v>6.8946748000000002E-2</v>
      </c>
      <c r="AU29" s="19">
        <f t="shared" si="4"/>
        <v>7.2599891999999999E-2</v>
      </c>
      <c r="AV29" s="19">
        <f t="shared" si="4"/>
        <v>7.7164880000000005E-2</v>
      </c>
      <c r="AW29" s="19">
        <f t="shared" si="4"/>
        <v>8.2068247999999996E-2</v>
      </c>
      <c r="AX29" s="19">
        <f t="shared" si="4"/>
        <v>8.6529467999999998E-2</v>
      </c>
      <c r="AY29" s="19">
        <f t="shared" si="4"/>
        <v>9.0987732000000002E-2</v>
      </c>
      <c r="AZ29" s="19">
        <f t="shared" si="4"/>
        <v>9.4555767999999998E-2</v>
      </c>
      <c r="BA29" s="19">
        <f t="shared" si="4"/>
        <v>9.9410000000000012E-2</v>
      </c>
      <c r="BB29" s="19">
        <f t="shared" si="4"/>
        <v>0.105187712</v>
      </c>
      <c r="BC29" s="19">
        <f t="shared" si="4"/>
        <v>0.11026852399999999</v>
      </c>
      <c r="BD29" s="19">
        <f t="shared" si="4"/>
        <v>0.116819536</v>
      </c>
      <c r="BE29" s="19">
        <f t="shared" si="4"/>
        <v>0.12250608</v>
      </c>
      <c r="BF29" s="19">
        <f t="shared" si="4"/>
        <v>0.12800916000000001</v>
      </c>
      <c r="BG29" s="19">
        <f t="shared" si="4"/>
        <v>0.136281968</v>
      </c>
      <c r="BH29" s="19">
        <f t="shared" si="4"/>
        <v>0.144169464</v>
      </c>
      <c r="BI29" s="19">
        <f t="shared" si="4"/>
        <v>0.152309844</v>
      </c>
      <c r="BJ29" s="19">
        <f t="shared" si="4"/>
        <v>0.15930525200000001</v>
      </c>
      <c r="BK29" s="19">
        <f t="shared" si="4"/>
        <v>0.16630272000000001</v>
      </c>
      <c r="BL29" s="19">
        <f t="shared" si="4"/>
        <v>0.173979364</v>
      </c>
      <c r="BM29" s="19">
        <f t="shared" si="4"/>
        <v>0.18188605599999999</v>
      </c>
      <c r="BN29" s="19">
        <f t="shared" ref="BN29" si="5">BN38/100</f>
        <v>0.19282162</v>
      </c>
      <c r="BO29" s="19">
        <f t="shared" si="2"/>
        <v>0.20444173599999999</v>
      </c>
      <c r="BP29" s="19">
        <f t="shared" si="3"/>
        <v>0.21390396</v>
      </c>
      <c r="BQ29" s="19">
        <f t="shared" si="3"/>
        <v>0.22252283599999997</v>
      </c>
      <c r="BR29" s="19">
        <f t="shared" si="3"/>
        <v>0.233305864</v>
      </c>
      <c r="BS29" s="19">
        <f t="shared" si="3"/>
        <v>0.244226096</v>
      </c>
      <c r="BT29" s="19">
        <f t="shared" si="3"/>
        <v>0.25481335599999999</v>
      </c>
      <c r="BU29" s="19">
        <f t="shared" si="3"/>
        <v>0.26632388000000096</v>
      </c>
      <c r="BV29" s="19">
        <f t="shared" si="3"/>
        <v>0.28245989599999999</v>
      </c>
      <c r="BW29" s="19">
        <f t="shared" si="3"/>
        <v>0.29742808799999998</v>
      </c>
      <c r="BX29" s="19">
        <f t="shared" si="3"/>
        <v>0.31128439199999997</v>
      </c>
      <c r="BY29" s="19">
        <f t="shared" si="3"/>
        <v>0.32783563999999998</v>
      </c>
      <c r="BZ29" s="19">
        <f t="shared" si="3"/>
        <v>0.34331740000000005</v>
      </c>
      <c r="CA29" s="19">
        <f t="shared" si="3"/>
        <v>0.35644757599999999</v>
      </c>
      <c r="CB29" s="19">
        <f t="shared" si="3"/>
        <v>0.37148317200000003</v>
      </c>
      <c r="CC29" s="19">
        <f t="shared" si="3"/>
        <v>0.38858553600000001</v>
      </c>
      <c r="CD29" s="19">
        <f t="shared" si="3"/>
        <v>0.41457110000000003</v>
      </c>
      <c r="CE29" s="19">
        <f t="shared" si="3"/>
        <v>0.43245323999999996</v>
      </c>
      <c r="CF29" s="19">
        <f t="shared" si="3"/>
        <v>0.46292282399999996</v>
      </c>
      <c r="CG29" s="19">
        <f t="shared" si="3"/>
        <v>0.49217045599999998</v>
      </c>
      <c r="CH29" s="19">
        <f t="shared" si="3"/>
        <v>0.51779766000000005</v>
      </c>
      <c r="CI29" s="19">
        <f t="shared" si="3"/>
        <v>0.54971115199999998</v>
      </c>
      <c r="CJ29" s="19">
        <f t="shared" si="3"/>
        <v>0.57473045999999994</v>
      </c>
      <c r="CK29" s="19">
        <f t="shared" si="3"/>
        <v>0.607299487999999</v>
      </c>
      <c r="CL29" s="19">
        <f t="shared" si="3"/>
        <v>0.64543108800000004</v>
      </c>
      <c r="CM29" s="19">
        <f t="shared" si="3"/>
        <v>0.69719847200000007</v>
      </c>
      <c r="CN29" s="19">
        <f t="shared" si="3"/>
        <v>0.74948170000000003</v>
      </c>
      <c r="CO29" s="19">
        <f t="shared" si="3"/>
        <v>0.78855180000000002</v>
      </c>
      <c r="CP29" s="19">
        <f t="shared" si="3"/>
        <v>0.83126047999999997</v>
      </c>
      <c r="CQ29" s="19">
        <f t="shared" si="3"/>
        <v>0.87445066800000104</v>
      </c>
      <c r="CR29" s="19">
        <f t="shared" si="3"/>
        <v>0.92259019600000003</v>
      </c>
      <c r="CS29" s="19">
        <f t="shared" si="3"/>
        <v>0.97158124800000001</v>
      </c>
      <c r="CT29" s="19">
        <f t="shared" si="3"/>
        <v>0.99647189999999997</v>
      </c>
      <c r="CU29" s="19">
        <f t="shared" si="3"/>
        <v>1</v>
      </c>
      <c r="CV29" s="19">
        <f t="shared" si="3"/>
        <v>1</v>
      </c>
      <c r="CW29" s="19">
        <f t="shared" si="3"/>
        <v>1</v>
      </c>
      <c r="CX29" s="19">
        <f t="shared" si="3"/>
        <v>1</v>
      </c>
      <c r="CY29" s="19">
        <f t="shared" si="3"/>
        <v>1</v>
      </c>
    </row>
    <row r="30" spans="2:103" x14ac:dyDescent="0.25">
      <c r="B30" s="13" t="s">
        <v>26</v>
      </c>
      <c r="C30" s="19">
        <f t="shared" ref="C30:BN30" si="6">C39/100</f>
        <v>2.3999999999999999E-6</v>
      </c>
      <c r="D30" s="19">
        <f t="shared" si="6"/>
        <v>3.2534999999999999E-5</v>
      </c>
      <c r="E30" s="19">
        <f t="shared" si="6"/>
        <v>6.2148000000000002E-5</v>
      </c>
      <c r="F30" s="19">
        <f t="shared" si="6"/>
        <v>1.24833E-4</v>
      </c>
      <c r="G30" s="19">
        <f t="shared" si="6"/>
        <v>1.87252E-4</v>
      </c>
      <c r="H30" s="19">
        <f t="shared" si="6"/>
        <v>2.5063E-4</v>
      </c>
      <c r="I30" s="19">
        <f t="shared" si="6"/>
        <v>3.1730000000000001E-4</v>
      </c>
      <c r="J30" s="19">
        <f t="shared" si="6"/>
        <v>4.2415599999999997E-4</v>
      </c>
      <c r="K30" s="19">
        <f t="shared" si="6"/>
        <v>5.4231599999999994E-4</v>
      </c>
      <c r="L30" s="19">
        <f t="shared" si="6"/>
        <v>6.4512100000000002E-4</v>
      </c>
      <c r="M30" s="19">
        <f t="shared" si="6"/>
        <v>8.5853999999999998E-4</v>
      </c>
      <c r="N30" s="19">
        <f t="shared" si="6"/>
        <v>9.7388699999999999E-4</v>
      </c>
      <c r="O30" s="19">
        <f t="shared" si="6"/>
        <v>1.19444E-3</v>
      </c>
      <c r="P30" s="19">
        <f t="shared" si="6"/>
        <v>1.3709389999999998E-3</v>
      </c>
      <c r="Q30" s="19">
        <f t="shared" si="6"/>
        <v>1.6509399999999998E-3</v>
      </c>
      <c r="R30" s="19">
        <f t="shared" si="6"/>
        <v>1.899555E-3</v>
      </c>
      <c r="S30" s="19">
        <f t="shared" si="6"/>
        <v>2.0702519999999999E-3</v>
      </c>
      <c r="T30" s="19">
        <f t="shared" si="6"/>
        <v>2.3184910000000002E-3</v>
      </c>
      <c r="U30" s="19">
        <f t="shared" si="6"/>
        <v>2.5531439999999998E-3</v>
      </c>
      <c r="V30" s="19">
        <f t="shared" si="6"/>
        <v>2.9908159999999999E-3</v>
      </c>
      <c r="W30" s="19">
        <f t="shared" si="6"/>
        <v>3.3950000000000004E-3</v>
      </c>
      <c r="X30" s="19">
        <f t="shared" si="6"/>
        <v>3.7066529999999999E-3</v>
      </c>
      <c r="Y30" s="19">
        <f t="shared" si="6"/>
        <v>4.1065679999999997E-3</v>
      </c>
      <c r="Z30" s="19">
        <f t="shared" si="6"/>
        <v>4.6338990000000004E-3</v>
      </c>
      <c r="AA30" s="19">
        <f t="shared" si="6"/>
        <v>5.4191599999999993E-3</v>
      </c>
      <c r="AB30" s="19">
        <f t="shared" si="6"/>
        <v>5.9083750000000004E-3</v>
      </c>
      <c r="AC30" s="19">
        <f t="shared" si="6"/>
        <v>6.5612780000000002E-3</v>
      </c>
      <c r="AD30" s="19">
        <f t="shared" si="6"/>
        <v>7.2081870000000004E-3</v>
      </c>
      <c r="AE30" s="19">
        <f t="shared" si="6"/>
        <v>7.8087800000000099E-3</v>
      </c>
      <c r="AF30" s="19">
        <f t="shared" si="6"/>
        <v>8.9560279999999996E-3</v>
      </c>
      <c r="AG30" s="19">
        <f t="shared" si="6"/>
        <v>9.8372000000000008E-3</v>
      </c>
      <c r="AH30" s="19">
        <f t="shared" si="6"/>
        <v>1.0787089999999999E-2</v>
      </c>
      <c r="AI30" s="19">
        <f t="shared" si="6"/>
        <v>1.1759896000000001E-2</v>
      </c>
      <c r="AJ30" s="19">
        <f t="shared" si="6"/>
        <v>1.2546813E-2</v>
      </c>
      <c r="AK30" s="19">
        <f t="shared" si="6"/>
        <v>1.3670164E-2</v>
      </c>
      <c r="AL30" s="19">
        <f t="shared" si="6"/>
        <v>1.4525455E-2</v>
      </c>
      <c r="AM30" s="19">
        <f t="shared" si="6"/>
        <v>1.5993152E-2</v>
      </c>
      <c r="AN30" s="19">
        <f t="shared" si="6"/>
        <v>1.7232449E-2</v>
      </c>
      <c r="AO30" s="19">
        <f t="shared" si="6"/>
        <v>1.8606370000000001E-2</v>
      </c>
      <c r="AP30" s="19">
        <f t="shared" si="6"/>
        <v>1.9681628999999999E-2</v>
      </c>
      <c r="AQ30" s="19">
        <f t="shared" si="6"/>
        <v>2.145176E-2</v>
      </c>
      <c r="AR30" s="19">
        <f t="shared" si="6"/>
        <v>2.3067397999999999E-2</v>
      </c>
      <c r="AS30" s="19">
        <f t="shared" si="6"/>
        <v>2.4536057999999999E-2</v>
      </c>
      <c r="AT30" s="19">
        <f t="shared" si="6"/>
        <v>2.5536791E-2</v>
      </c>
      <c r="AU30" s="19">
        <f t="shared" si="6"/>
        <v>2.7451780000000002E-2</v>
      </c>
      <c r="AV30" s="19">
        <f t="shared" si="6"/>
        <v>2.9389715E-2</v>
      </c>
      <c r="AW30" s="19">
        <f t="shared" si="6"/>
        <v>3.2148360000000001E-2</v>
      </c>
      <c r="AX30" s="19">
        <f t="shared" si="6"/>
        <v>3.4153245999999998E-2</v>
      </c>
      <c r="AY30" s="19">
        <f t="shared" si="6"/>
        <v>3.6173596000000002E-2</v>
      </c>
      <c r="AZ30" s="19">
        <f t="shared" si="6"/>
        <v>3.8193340999999999E-2</v>
      </c>
      <c r="BA30" s="19">
        <f t="shared" si="6"/>
        <v>3.9895399999999998E-2</v>
      </c>
      <c r="BB30" s="19">
        <f t="shared" si="6"/>
        <v>4.2137893999999995E-2</v>
      </c>
      <c r="BC30" s="19">
        <f t="shared" si="6"/>
        <v>4.4620524000000002E-2</v>
      </c>
      <c r="BD30" s="19">
        <f t="shared" si="6"/>
        <v>4.6254321000000001E-2</v>
      </c>
      <c r="BE30" s="19">
        <f t="shared" si="6"/>
        <v>4.9341679999999999E-2</v>
      </c>
      <c r="BF30" s="19">
        <f t="shared" si="6"/>
        <v>5.1324685000000002E-2</v>
      </c>
      <c r="BG30" s="19">
        <f t="shared" si="6"/>
        <v>5.4480840000000107E-2</v>
      </c>
      <c r="BH30" s="19">
        <f t="shared" si="6"/>
        <v>5.7604946999999997E-2</v>
      </c>
      <c r="BI30" s="19">
        <f t="shared" si="6"/>
        <v>6.1189288000000001E-2</v>
      </c>
      <c r="BJ30" s="19">
        <f t="shared" si="6"/>
        <v>6.4108932999999993E-2</v>
      </c>
      <c r="BK30" s="19">
        <f t="shared" si="6"/>
        <v>6.8328899999999998E-2</v>
      </c>
      <c r="BL30" s="19">
        <f t="shared" si="6"/>
        <v>7.2378580999999997E-2</v>
      </c>
      <c r="BM30" s="19">
        <f t="shared" si="6"/>
        <v>7.5574928E-2</v>
      </c>
      <c r="BN30" s="19">
        <f t="shared" si="6"/>
        <v>7.9105765000000008E-2</v>
      </c>
      <c r="BO30" s="19">
        <f t="shared" si="2"/>
        <v>8.1921743999999908E-2</v>
      </c>
      <c r="BP30" s="19">
        <f t="shared" si="3"/>
        <v>8.6009080000000002E-2</v>
      </c>
      <c r="BQ30" s="19">
        <f t="shared" si="3"/>
        <v>8.9297026000000002E-2</v>
      </c>
      <c r="BR30" s="19">
        <f t="shared" si="3"/>
        <v>9.5570491000000007E-2</v>
      </c>
      <c r="BS30" s="19">
        <f t="shared" si="3"/>
        <v>0.10114993200000001</v>
      </c>
      <c r="BT30" s="19">
        <f t="shared" si="3"/>
        <v>0.105809559</v>
      </c>
      <c r="BU30" s="19">
        <f t="shared" si="3"/>
        <v>0.11010096000000001</v>
      </c>
      <c r="BV30" s="19">
        <f t="shared" si="3"/>
        <v>0.114439475</v>
      </c>
      <c r="BW30" s="19">
        <f t="shared" si="3"/>
        <v>0.11880973600000001</v>
      </c>
      <c r="BX30" s="19">
        <f t="shared" si="3"/>
        <v>0.12391653</v>
      </c>
      <c r="BY30" s="19">
        <f t="shared" si="3"/>
        <v>0.12918848799999999</v>
      </c>
      <c r="BZ30" s="19">
        <f t="shared" si="3"/>
        <v>0.13327842499999998</v>
      </c>
      <c r="CA30" s="19">
        <f t="shared" si="3"/>
        <v>0.13877579600000001</v>
      </c>
      <c r="CB30" s="19">
        <f t="shared" si="3"/>
        <v>0.14812320900000001</v>
      </c>
      <c r="CC30" s="19">
        <f t="shared" si="3"/>
        <v>0.154353874</v>
      </c>
      <c r="CD30" s="19">
        <f t="shared" si="3"/>
        <v>0.16094067599999998</v>
      </c>
      <c r="CE30" s="19">
        <f t="shared" si="3"/>
        <v>0.16770009999999999</v>
      </c>
      <c r="CF30" s="19">
        <f t="shared" si="3"/>
        <v>0.18123998499999999</v>
      </c>
      <c r="CG30" s="19">
        <f t="shared" si="3"/>
        <v>0.18976105600000001</v>
      </c>
      <c r="CH30" s="19">
        <f t="shared" si="3"/>
        <v>0.20036605800000001</v>
      </c>
      <c r="CI30" s="19">
        <f t="shared" si="3"/>
        <v>0.21384104800000001</v>
      </c>
      <c r="CJ30" s="19">
        <f t="shared" si="3"/>
        <v>0.22896588999999998</v>
      </c>
      <c r="CK30" s="19">
        <f t="shared" si="3"/>
        <v>0.24356746999999998</v>
      </c>
      <c r="CL30" s="19">
        <f t="shared" si="3"/>
        <v>0.25951711999999999</v>
      </c>
      <c r="CM30" s="19">
        <f t="shared" si="3"/>
        <v>0.2795744</v>
      </c>
      <c r="CN30" s="19">
        <f t="shared" si="3"/>
        <v>0.29687991400000002</v>
      </c>
      <c r="CO30" s="19">
        <f t="shared" si="3"/>
        <v>0.32273236</v>
      </c>
      <c r="CP30" s="19">
        <f t="shared" si="3"/>
        <v>0.36136783700000003</v>
      </c>
      <c r="CQ30" s="19">
        <f t="shared" si="3"/>
        <v>0.400946992</v>
      </c>
      <c r="CR30" s="19">
        <f t="shared" si="3"/>
        <v>0.45118818400000005</v>
      </c>
      <c r="CS30" s="19">
        <f t="shared" si="3"/>
        <v>0.52904400200000001</v>
      </c>
      <c r="CT30" s="19">
        <f t="shared" si="3"/>
        <v>0.61003263000000107</v>
      </c>
      <c r="CU30" s="19">
        <f t="shared" si="3"/>
        <v>0.69648547199999999</v>
      </c>
      <c r="CV30" s="19">
        <f t="shared" si="3"/>
        <v>0.77354311199999903</v>
      </c>
      <c r="CW30" s="19">
        <f t="shared" si="3"/>
        <v>0.88566773999999893</v>
      </c>
      <c r="CX30" s="19">
        <f t="shared" si="3"/>
        <v>0.98592966399999993</v>
      </c>
      <c r="CY30" s="19">
        <f t="shared" si="3"/>
        <v>1</v>
      </c>
    </row>
    <row r="31" spans="2:103" x14ac:dyDescent="0.25"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</row>
    <row r="32" spans="2:103" x14ac:dyDescent="0.25">
      <c r="B32" s="23" t="s">
        <v>41</v>
      </c>
    </row>
    <row r="33" spans="2:103" x14ac:dyDescent="0.25">
      <c r="B33" s="23"/>
      <c r="C33" s="15">
        <v>0</v>
      </c>
      <c r="D33" s="15">
        <v>0.01</v>
      </c>
      <c r="E33" s="15">
        <v>0.02</v>
      </c>
      <c r="F33" s="15">
        <v>0.03</v>
      </c>
      <c r="G33" s="15">
        <v>0.04</v>
      </c>
      <c r="H33" s="15">
        <v>0.05</v>
      </c>
      <c r="I33" s="15">
        <v>0.06</v>
      </c>
      <c r="J33" s="15">
        <v>7.0000000000000007E-2</v>
      </c>
      <c r="K33" s="15">
        <v>0.08</v>
      </c>
      <c r="L33" s="15">
        <v>0.09</v>
      </c>
      <c r="M33" s="15">
        <v>0.1</v>
      </c>
      <c r="N33" s="15">
        <v>0.11</v>
      </c>
      <c r="O33" s="15">
        <v>0.12</v>
      </c>
      <c r="P33" s="15">
        <v>0.13</v>
      </c>
      <c r="Q33" s="15">
        <v>0.14000000000000001</v>
      </c>
      <c r="R33" s="15">
        <v>0.15</v>
      </c>
      <c r="S33" s="15">
        <v>0.16</v>
      </c>
      <c r="T33" s="15">
        <v>0.17</v>
      </c>
      <c r="U33" s="15">
        <v>0.18</v>
      </c>
      <c r="V33" s="15">
        <v>0.19</v>
      </c>
      <c r="W33" s="15">
        <v>0.2</v>
      </c>
      <c r="X33" s="15">
        <v>0.21</v>
      </c>
      <c r="Y33" s="15">
        <v>0.22</v>
      </c>
      <c r="Z33" s="15">
        <v>0.23</v>
      </c>
      <c r="AA33" s="15">
        <v>0.24</v>
      </c>
      <c r="AB33" s="15">
        <v>0.25</v>
      </c>
      <c r="AC33" s="15">
        <v>0.26</v>
      </c>
      <c r="AD33" s="15">
        <v>0.27</v>
      </c>
      <c r="AE33" s="15">
        <v>0.28000000000000003</v>
      </c>
      <c r="AF33" s="15">
        <v>0.28999999999999998</v>
      </c>
      <c r="AG33" s="15">
        <v>0.3</v>
      </c>
      <c r="AH33" s="15">
        <v>0.31</v>
      </c>
      <c r="AI33" s="15">
        <v>0.32</v>
      </c>
      <c r="AJ33" s="15">
        <v>0.33</v>
      </c>
      <c r="AK33" s="15">
        <v>0.34</v>
      </c>
      <c r="AL33" s="15">
        <v>0.35</v>
      </c>
      <c r="AM33" s="15">
        <v>0.36</v>
      </c>
      <c r="AN33" s="15">
        <v>0.37</v>
      </c>
      <c r="AO33" s="15">
        <v>0.38</v>
      </c>
      <c r="AP33" s="15">
        <v>0.39</v>
      </c>
      <c r="AQ33" s="15">
        <v>0.4</v>
      </c>
      <c r="AR33" s="15">
        <v>0.41</v>
      </c>
      <c r="AS33" s="15">
        <v>0.42</v>
      </c>
      <c r="AT33" s="15">
        <v>0.43</v>
      </c>
      <c r="AU33" s="15">
        <v>0.44</v>
      </c>
      <c r="AV33" s="15">
        <v>0.45</v>
      </c>
      <c r="AW33" s="15">
        <v>0.46</v>
      </c>
      <c r="AX33" s="15">
        <v>0.47</v>
      </c>
      <c r="AY33" s="15">
        <v>0.48</v>
      </c>
      <c r="AZ33" s="15">
        <v>0.49</v>
      </c>
      <c r="BA33" s="15">
        <v>0.5</v>
      </c>
      <c r="BB33" s="15">
        <v>0.51</v>
      </c>
      <c r="BC33" s="15">
        <v>0.52</v>
      </c>
      <c r="BD33" s="15">
        <v>0.53</v>
      </c>
      <c r="BE33" s="15">
        <v>0.54</v>
      </c>
      <c r="BF33" s="15">
        <v>0.55000000000000004</v>
      </c>
      <c r="BG33" s="15">
        <v>0.56000000000000005</v>
      </c>
      <c r="BH33" s="15">
        <v>0.56999999999999995</v>
      </c>
      <c r="BI33" s="15">
        <v>0.57999999999999996</v>
      </c>
      <c r="BJ33" s="15">
        <v>0.59</v>
      </c>
      <c r="BK33" s="15">
        <v>0.6</v>
      </c>
      <c r="BL33" s="15">
        <v>0.61</v>
      </c>
      <c r="BM33" s="15">
        <v>0.62</v>
      </c>
      <c r="BN33" s="15">
        <v>0.63</v>
      </c>
      <c r="BO33" s="15">
        <v>0.64</v>
      </c>
      <c r="BP33" s="15">
        <v>0.65</v>
      </c>
      <c r="BQ33" s="15">
        <v>0.66</v>
      </c>
      <c r="BR33" s="15">
        <v>0.67</v>
      </c>
      <c r="BS33" s="15">
        <v>0.68</v>
      </c>
      <c r="BT33" s="15">
        <v>0.69</v>
      </c>
      <c r="BU33" s="15">
        <v>0.7</v>
      </c>
      <c r="BV33" s="15">
        <v>0.71</v>
      </c>
      <c r="BW33" s="15">
        <v>0.72</v>
      </c>
      <c r="BX33" s="15">
        <v>0.73</v>
      </c>
      <c r="BY33" s="15">
        <v>0.74</v>
      </c>
      <c r="BZ33" s="15">
        <v>0.75</v>
      </c>
      <c r="CA33" s="15">
        <v>0.76</v>
      </c>
      <c r="CB33" s="15">
        <v>0.77</v>
      </c>
      <c r="CC33" s="15">
        <v>0.78</v>
      </c>
      <c r="CD33" s="15">
        <v>0.79</v>
      </c>
      <c r="CE33" s="15">
        <v>0.8</v>
      </c>
      <c r="CF33" s="15">
        <v>0.81</v>
      </c>
      <c r="CG33" s="15">
        <v>0.82</v>
      </c>
      <c r="CH33" s="15">
        <v>0.83</v>
      </c>
      <c r="CI33" s="15">
        <v>0.84</v>
      </c>
      <c r="CJ33" s="15">
        <v>0.85</v>
      </c>
      <c r="CK33" s="15">
        <v>0.86</v>
      </c>
      <c r="CL33" s="15">
        <v>0.87</v>
      </c>
      <c r="CM33" s="15">
        <v>0.88</v>
      </c>
      <c r="CN33" s="15">
        <v>0.89</v>
      </c>
      <c r="CO33" s="15">
        <v>0.9</v>
      </c>
      <c r="CP33" s="15">
        <v>0.91</v>
      </c>
      <c r="CQ33" s="15">
        <v>0.92</v>
      </c>
      <c r="CR33" s="15">
        <v>0.93</v>
      </c>
      <c r="CS33" s="15">
        <v>0.94</v>
      </c>
      <c r="CT33" s="15">
        <v>0.95</v>
      </c>
      <c r="CU33" s="15">
        <v>0.96</v>
      </c>
      <c r="CV33" s="15">
        <v>0.97</v>
      </c>
      <c r="CW33" s="15">
        <v>0.98</v>
      </c>
      <c r="CX33" s="15">
        <v>0.99</v>
      </c>
      <c r="CY33" s="15">
        <v>1</v>
      </c>
    </row>
    <row r="34" spans="2:103" x14ac:dyDescent="0.25">
      <c r="B34" s="23" t="s">
        <v>4</v>
      </c>
      <c r="C34" s="24">
        <v>2.4000000000000001E-4</v>
      </c>
      <c r="D34" s="24">
        <v>2.4649999999999998E-2</v>
      </c>
      <c r="E34" s="24">
        <v>5.8996E-2</v>
      </c>
      <c r="F34" s="24">
        <v>0.101623</v>
      </c>
      <c r="G34" s="24">
        <v>0.15873999999999999</v>
      </c>
      <c r="H34" s="24">
        <v>0.20959</v>
      </c>
      <c r="I34" s="24">
        <v>0.26944200000000001</v>
      </c>
      <c r="J34" s="24">
        <v>0.34919899999999998</v>
      </c>
      <c r="K34" s="24">
        <v>0.41700199999999998</v>
      </c>
      <c r="L34" s="24">
        <v>0.52732900000000005</v>
      </c>
      <c r="M34" s="24">
        <v>0.60972000000000004</v>
      </c>
      <c r="N34" s="24">
        <v>0.72417500000000001</v>
      </c>
      <c r="O34" s="24">
        <v>0.85169799999999996</v>
      </c>
      <c r="P34" s="24">
        <v>0.98689899999999997</v>
      </c>
      <c r="Q34" s="24">
        <v>1.119418</v>
      </c>
      <c r="R34" s="24">
        <v>1.256135</v>
      </c>
      <c r="S34" s="24">
        <v>1.4246939999999999</v>
      </c>
      <c r="T34" s="24">
        <v>1.6122449999999999</v>
      </c>
      <c r="U34" s="24">
        <v>1.81857</v>
      </c>
      <c r="V34" s="24">
        <v>2.0549369999999998</v>
      </c>
      <c r="W34" s="24">
        <v>2.28572</v>
      </c>
      <c r="X34" s="24">
        <v>2.4909089999999998</v>
      </c>
      <c r="Y34" s="24">
        <v>2.8130299999999999</v>
      </c>
      <c r="Z34" s="24">
        <v>3.1151300000000002</v>
      </c>
      <c r="AA34" s="24">
        <v>3.459028</v>
      </c>
      <c r="AB34" s="24">
        <v>3.778095</v>
      </c>
      <c r="AC34" s="24">
        <v>4.0778879999999997</v>
      </c>
      <c r="AD34" s="24">
        <v>4.4439099999999998</v>
      </c>
      <c r="AE34" s="24">
        <v>4.8098879999999999</v>
      </c>
      <c r="AF34" s="24">
        <v>5.1654239999999998</v>
      </c>
      <c r="AG34" s="24">
        <v>5.6209499999999997</v>
      </c>
      <c r="AH34" s="24">
        <v>6.0661800000000001</v>
      </c>
      <c r="AI34" s="24">
        <v>6.5032819999999996</v>
      </c>
      <c r="AJ34" s="24">
        <v>6.976362</v>
      </c>
      <c r="AK34" s="24">
        <v>7.5135560000000003</v>
      </c>
      <c r="AL34" s="24">
        <v>8.0043950000000095</v>
      </c>
      <c r="AM34" s="24">
        <v>8.5747780000000002</v>
      </c>
      <c r="AN34" s="24">
        <v>9.1386450000000004</v>
      </c>
      <c r="AO34" s="24">
        <v>9.6521019999999993</v>
      </c>
      <c r="AP34" s="24">
        <v>10.274647</v>
      </c>
      <c r="AQ34" s="24">
        <v>10.91516</v>
      </c>
      <c r="AR34" s="24">
        <v>11.615178</v>
      </c>
      <c r="AS34" s="24">
        <v>12.326228</v>
      </c>
      <c r="AT34" s="24">
        <v>12.984904</v>
      </c>
      <c r="AU34" s="24">
        <v>13.776368</v>
      </c>
      <c r="AV34" s="24">
        <v>14.553615000000001</v>
      </c>
      <c r="AW34" s="24">
        <v>15.412001999999999</v>
      </c>
      <c r="AX34" s="24">
        <v>16.230644999999999</v>
      </c>
      <c r="AY34" s="24">
        <v>17.157053999999999</v>
      </c>
      <c r="AZ34" s="24">
        <v>18.086366000000002</v>
      </c>
      <c r="BA34" s="24">
        <v>19.198509999999999</v>
      </c>
      <c r="BB34" s="24">
        <v>20.27187</v>
      </c>
      <c r="BC34" s="24">
        <v>21.455296000000001</v>
      </c>
      <c r="BD34" s="24">
        <v>22.660893999999999</v>
      </c>
      <c r="BE34" s="24">
        <v>23.663036000000002</v>
      </c>
      <c r="BF34" s="24">
        <v>24.957405000000001</v>
      </c>
      <c r="BG34" s="24">
        <v>25.965409999999999</v>
      </c>
      <c r="BH34" s="24">
        <v>27.500551000000002</v>
      </c>
      <c r="BI34" s="24">
        <v>28.963704</v>
      </c>
      <c r="BJ34" s="24">
        <v>30.507076999999999</v>
      </c>
      <c r="BK34" s="24">
        <v>31.97767</v>
      </c>
      <c r="BL34" s="24">
        <v>33.727398999999998</v>
      </c>
      <c r="BM34" s="24">
        <v>35.228721999999998</v>
      </c>
      <c r="BN34" s="24">
        <v>36.583151999999998</v>
      </c>
      <c r="BO34" s="24">
        <v>38.415393999999999</v>
      </c>
      <c r="BP34" s="24">
        <v>40.237589999999997</v>
      </c>
      <c r="BQ34" s="24">
        <v>41.941339999999997</v>
      </c>
      <c r="BR34" s="24">
        <v>43.799567000000003</v>
      </c>
      <c r="BS34" s="24">
        <v>46.094811999999997</v>
      </c>
      <c r="BT34" s="24">
        <v>48.327461</v>
      </c>
      <c r="BU34" s="24">
        <v>50.613639999999997</v>
      </c>
      <c r="BV34" s="24">
        <v>52.866320000000002</v>
      </c>
      <c r="BW34" s="24">
        <v>55.093606000000001</v>
      </c>
      <c r="BX34" s="24">
        <v>57.559612999999999</v>
      </c>
      <c r="BY34" s="24">
        <v>60.075262000000002</v>
      </c>
      <c r="BZ34" s="24">
        <v>62.875585000000001</v>
      </c>
      <c r="CA34" s="24">
        <v>65.389955999999998</v>
      </c>
      <c r="CB34" s="24">
        <v>68.333438000000001</v>
      </c>
      <c r="CC34" s="24">
        <v>71.592957999999996</v>
      </c>
      <c r="CD34" s="24">
        <v>74.525903999999997</v>
      </c>
      <c r="CE34" s="24">
        <v>77.223280000000003</v>
      </c>
      <c r="CF34" s="24">
        <v>80.050241</v>
      </c>
      <c r="CG34" s="24">
        <v>83.103785999999999</v>
      </c>
      <c r="CH34" s="24">
        <v>85.790656999999996</v>
      </c>
      <c r="CI34" s="24">
        <v>88.484914000000003</v>
      </c>
      <c r="CJ34" s="24">
        <v>91.508324999999999</v>
      </c>
      <c r="CK34" s="24">
        <v>93.974744000000001</v>
      </c>
      <c r="CL34" s="24">
        <v>96.941485</v>
      </c>
      <c r="CM34" s="24">
        <v>99.121706000000003</v>
      </c>
      <c r="CN34" s="24">
        <v>100</v>
      </c>
      <c r="CO34" s="24">
        <v>100</v>
      </c>
      <c r="CP34" s="24">
        <v>100</v>
      </c>
      <c r="CQ34" s="24">
        <v>100</v>
      </c>
      <c r="CR34" s="24">
        <v>100</v>
      </c>
      <c r="CS34" s="24">
        <v>100</v>
      </c>
      <c r="CT34" s="24">
        <v>100</v>
      </c>
      <c r="CU34" s="24">
        <v>100</v>
      </c>
      <c r="CV34" s="24">
        <v>100</v>
      </c>
      <c r="CW34" s="24">
        <v>100</v>
      </c>
      <c r="CX34" s="24">
        <v>100</v>
      </c>
      <c r="CY34" s="24">
        <v>100</v>
      </c>
    </row>
    <row r="35" spans="2:103" x14ac:dyDescent="0.25">
      <c r="B35" s="23" t="s">
        <v>7</v>
      </c>
      <c r="C35" s="24">
        <v>2.4000000000000001E-4</v>
      </c>
      <c r="D35" s="24">
        <v>1.2599000000000001E-2</v>
      </c>
      <c r="E35" s="24">
        <v>2.7688000000000001E-2</v>
      </c>
      <c r="F35" s="24">
        <v>4.4244499999999999E-2</v>
      </c>
      <c r="G35" s="24">
        <v>6.1817999999999998E-2</v>
      </c>
      <c r="H35" s="24">
        <v>8.6190000000000003E-2</v>
      </c>
      <c r="I35" s="24">
        <v>0.110946</v>
      </c>
      <c r="J35" s="24">
        <v>0.14893600000000001</v>
      </c>
      <c r="K35" s="24">
        <v>0.177982</v>
      </c>
      <c r="L35" s="24">
        <v>0.20679900000000001</v>
      </c>
      <c r="M35" s="24">
        <v>0.24435000000000001</v>
      </c>
      <c r="N35" s="24">
        <v>0.28527550000000002</v>
      </c>
      <c r="O35" s="24">
        <v>0.33335799999999999</v>
      </c>
      <c r="P35" s="24">
        <v>0.37922450000000002</v>
      </c>
      <c r="Q35" s="24">
        <v>0.434527</v>
      </c>
      <c r="R35" s="24">
        <v>0.51100250000000003</v>
      </c>
      <c r="S35" s="24">
        <v>0.572106</v>
      </c>
      <c r="T35" s="24">
        <v>0.64676549999999999</v>
      </c>
      <c r="U35" s="24">
        <v>0.72989099999999996</v>
      </c>
      <c r="V35" s="24">
        <v>0.82186049999999999</v>
      </c>
      <c r="W35" s="24">
        <v>0.92881000000000002</v>
      </c>
      <c r="X35" s="24">
        <v>1.0235654999999999</v>
      </c>
      <c r="Y35" s="24">
        <v>1.1209929999999999</v>
      </c>
      <c r="Z35" s="24">
        <v>1.207967</v>
      </c>
      <c r="AA35" s="24">
        <v>1.32521</v>
      </c>
      <c r="AB35" s="24">
        <v>1.4299525</v>
      </c>
      <c r="AC35" s="24">
        <v>1.57534</v>
      </c>
      <c r="AD35" s="24">
        <v>1.6666245</v>
      </c>
      <c r="AE35" s="24">
        <v>1.832862</v>
      </c>
      <c r="AF35" s="24">
        <v>1.966788</v>
      </c>
      <c r="AG35" s="24">
        <v>2.1389300000000002</v>
      </c>
      <c r="AH35" s="24">
        <v>2.2967949999999999</v>
      </c>
      <c r="AI35" s="24">
        <v>2.4536440000000002</v>
      </c>
      <c r="AJ35" s="24">
        <v>2.6293285000000002</v>
      </c>
      <c r="AK35" s="24">
        <v>2.8641899999999998</v>
      </c>
      <c r="AL35" s="24">
        <v>3.0411700000000002</v>
      </c>
      <c r="AM35" s="24">
        <v>3.3194819999999998</v>
      </c>
      <c r="AN35" s="24">
        <v>3.5129044999999999</v>
      </c>
      <c r="AO35" s="24">
        <v>3.7282570000000002</v>
      </c>
      <c r="AP35" s="24">
        <v>3.9523190000000001</v>
      </c>
      <c r="AQ35" s="24">
        <v>4.1806999999999999</v>
      </c>
      <c r="AR35" s="24">
        <v>4.4590265000000002</v>
      </c>
      <c r="AS35" s="24">
        <v>4.679138</v>
      </c>
      <c r="AT35" s="24">
        <v>4.9405650000000003</v>
      </c>
      <c r="AU35" s="24">
        <v>5.1572560000000003</v>
      </c>
      <c r="AV35" s="24">
        <v>5.5442824999999996</v>
      </c>
      <c r="AW35" s="24">
        <v>5.8399859999999997</v>
      </c>
      <c r="AX35" s="24">
        <v>6.1502109999999997</v>
      </c>
      <c r="AY35" s="24">
        <v>6.5505940000000002</v>
      </c>
      <c r="AZ35" s="24">
        <v>6.8991769999999999</v>
      </c>
      <c r="BA35" s="24">
        <v>7.2770250000000001</v>
      </c>
      <c r="BB35" s="24">
        <v>7.6584669999999999</v>
      </c>
      <c r="BC35" s="24">
        <v>8.0606000000000009</v>
      </c>
      <c r="BD35" s="24">
        <v>8.4822664999999997</v>
      </c>
      <c r="BE35" s="24">
        <v>8.936007</v>
      </c>
      <c r="BF35" s="24">
        <v>9.3735400000000002</v>
      </c>
      <c r="BG35" s="24">
        <v>9.8643959999999993</v>
      </c>
      <c r="BH35" s="24">
        <v>10.311855</v>
      </c>
      <c r="BI35" s="24">
        <v>10.798066</v>
      </c>
      <c r="BJ35" s="24">
        <v>11.327030000000001</v>
      </c>
      <c r="BK35" s="24">
        <v>11.882619999999999</v>
      </c>
      <c r="BL35" s="24">
        <v>12.397535</v>
      </c>
      <c r="BM35" s="24">
        <v>12.985092</v>
      </c>
      <c r="BN35" s="24">
        <v>13.702132000000001</v>
      </c>
      <c r="BO35" s="24">
        <v>14.497923999999999</v>
      </c>
      <c r="BP35" s="24">
        <v>15.335089999999999</v>
      </c>
      <c r="BQ35" s="24">
        <v>15.967423999999999</v>
      </c>
      <c r="BR35" s="24">
        <v>16.613417500000001</v>
      </c>
      <c r="BS35" s="24">
        <v>17.460955999999999</v>
      </c>
      <c r="BT35" s="24">
        <v>18.3869775</v>
      </c>
      <c r="BU35" s="24">
        <v>19.461324999999999</v>
      </c>
      <c r="BV35" s="24">
        <v>20.883115</v>
      </c>
      <c r="BW35" s="24">
        <v>21.868625999999999</v>
      </c>
      <c r="BX35" s="24">
        <v>23.081143999999998</v>
      </c>
      <c r="BY35" s="24">
        <v>24.373432999999999</v>
      </c>
      <c r="BZ35" s="24">
        <v>25.695395000000001</v>
      </c>
      <c r="CA35" s="24">
        <v>27.217490000000002</v>
      </c>
      <c r="CB35" s="24">
        <v>28.7446825</v>
      </c>
      <c r="CC35" s="24">
        <v>30.216768999999999</v>
      </c>
      <c r="CD35" s="24">
        <v>32.367277999999999</v>
      </c>
      <c r="CE35" s="24">
        <v>34.393889999999999</v>
      </c>
      <c r="CF35" s="24">
        <v>36.090206000000002</v>
      </c>
      <c r="CG35" s="24">
        <v>38.730491000000001</v>
      </c>
      <c r="CH35" s="24">
        <v>41.2254255</v>
      </c>
      <c r="CI35" s="24">
        <v>43.428648000000003</v>
      </c>
      <c r="CJ35" s="24">
        <v>47.591947500000003</v>
      </c>
      <c r="CK35" s="24">
        <v>50.908501999999999</v>
      </c>
      <c r="CL35" s="24">
        <v>54.711589500000002</v>
      </c>
      <c r="CM35" s="24">
        <v>58.395899999999997</v>
      </c>
      <c r="CN35" s="24">
        <v>62.587051500000001</v>
      </c>
      <c r="CO35" s="24">
        <v>66.992699999999999</v>
      </c>
      <c r="CP35" s="24">
        <v>73.266689500000098</v>
      </c>
      <c r="CQ35" s="24">
        <v>77.826694000000003</v>
      </c>
      <c r="CR35" s="24">
        <v>83.167966500000105</v>
      </c>
      <c r="CS35" s="24">
        <v>90.063494000000205</v>
      </c>
      <c r="CT35" s="24">
        <v>96.153705000000002</v>
      </c>
      <c r="CU35" s="24">
        <v>99.956903999999994</v>
      </c>
      <c r="CV35" s="24">
        <v>100</v>
      </c>
      <c r="CW35" s="24">
        <v>100</v>
      </c>
      <c r="CX35" s="24">
        <v>100</v>
      </c>
      <c r="CY35" s="24">
        <v>100</v>
      </c>
    </row>
    <row r="36" spans="2:103" x14ac:dyDescent="0.25">
      <c r="B36" s="23" t="s">
        <v>39</v>
      </c>
      <c r="C36" s="24">
        <v>2.3900000000000002E-3</v>
      </c>
      <c r="D36" s="24">
        <v>7.7178800000000006E-2</v>
      </c>
      <c r="E36" s="24">
        <v>0.16779640000000001</v>
      </c>
      <c r="F36" s="24">
        <v>0.27536719999999998</v>
      </c>
      <c r="G36" s="24">
        <v>0.38080920000000001</v>
      </c>
      <c r="H36" s="24">
        <v>0.52551999999999999</v>
      </c>
      <c r="I36" s="24">
        <v>0.65055039999999997</v>
      </c>
      <c r="J36" s="24">
        <v>0.79604200000000003</v>
      </c>
      <c r="K36" s="24">
        <v>0.97396720000000003</v>
      </c>
      <c r="L36" s="24">
        <v>1.1472064</v>
      </c>
      <c r="M36" s="24">
        <v>1.3847</v>
      </c>
      <c r="N36" s="24">
        <v>1.6515572000000001</v>
      </c>
      <c r="O36" s="24">
        <v>1.970216</v>
      </c>
      <c r="P36" s="24">
        <v>2.3031147999999999</v>
      </c>
      <c r="Q36" s="24">
        <v>2.6026576000000001</v>
      </c>
      <c r="R36" s="24">
        <v>3.1325940000000001</v>
      </c>
      <c r="S36" s="24">
        <v>3.550516</v>
      </c>
      <c r="T36" s="24">
        <v>3.9895032000000001</v>
      </c>
      <c r="U36" s="24">
        <v>4.4451267999999997</v>
      </c>
      <c r="V36" s="24">
        <v>5.0205564000000003</v>
      </c>
      <c r="W36" s="24">
        <v>5.523072</v>
      </c>
      <c r="X36" s="24">
        <v>6.1497196000000001</v>
      </c>
      <c r="Y36" s="24">
        <v>6.6439991999999997</v>
      </c>
      <c r="Z36" s="24">
        <v>7.3145319999999998</v>
      </c>
      <c r="AA36" s="24">
        <v>7.9469836000000003</v>
      </c>
      <c r="AB36" s="24">
        <v>8.6424699999999994</v>
      </c>
      <c r="AC36" s="24">
        <v>9.2741596000000008</v>
      </c>
      <c r="AD36" s="24">
        <v>9.9699784000000005</v>
      </c>
      <c r="AE36" s="24">
        <v>10.768788000000001</v>
      </c>
      <c r="AF36" s="24">
        <v>11.6322724</v>
      </c>
      <c r="AG36" s="24">
        <v>12.459963999999999</v>
      </c>
      <c r="AH36" s="24">
        <v>13.197578</v>
      </c>
      <c r="AI36" s="24">
        <v>14.111704400000001</v>
      </c>
      <c r="AJ36" s="24">
        <v>14.8338708</v>
      </c>
      <c r="AK36" s="24">
        <v>15.792961999999999</v>
      </c>
      <c r="AL36" s="24">
        <v>16.932846000000001</v>
      </c>
      <c r="AM36" s="24">
        <v>17.884440000000001</v>
      </c>
      <c r="AN36" s="24">
        <v>18.8623844</v>
      </c>
      <c r="AO36" s="24">
        <v>20.0113728</v>
      </c>
      <c r="AP36" s="24">
        <v>21.162028800000002</v>
      </c>
      <c r="AQ36" s="24">
        <v>22.218900000000001</v>
      </c>
      <c r="AR36" s="24">
        <v>23.404457600000001</v>
      </c>
      <c r="AS36" s="24">
        <v>24.425574399999999</v>
      </c>
      <c r="AT36" s="24">
        <v>25.486972399999999</v>
      </c>
      <c r="AU36" s="24">
        <v>26.6725192</v>
      </c>
      <c r="AV36" s="24">
        <v>28.106914</v>
      </c>
      <c r="AW36" s="24">
        <v>29.708865200000002</v>
      </c>
      <c r="AX36" s="24">
        <v>31.041987200000001</v>
      </c>
      <c r="AY36" s="24">
        <v>32.331499200000003</v>
      </c>
      <c r="AZ36" s="24">
        <v>33.844447600000002</v>
      </c>
      <c r="BA36" s="24">
        <v>35.186410000000002</v>
      </c>
      <c r="BB36" s="24">
        <v>36.276604800000001</v>
      </c>
      <c r="BC36" s="24">
        <v>37.808199999999999</v>
      </c>
      <c r="BD36" s="24">
        <v>39.2198396</v>
      </c>
      <c r="BE36" s="24">
        <v>40.796278000000001</v>
      </c>
      <c r="BF36" s="24">
        <v>42.442272000000003</v>
      </c>
      <c r="BG36" s="24">
        <v>43.897957599999998</v>
      </c>
      <c r="BH36" s="24">
        <v>45.706218399999997</v>
      </c>
      <c r="BI36" s="24">
        <v>47.519430399999997</v>
      </c>
      <c r="BJ36" s="24">
        <v>49.088211999999999</v>
      </c>
      <c r="BK36" s="24">
        <v>51.136006000000002</v>
      </c>
      <c r="BL36" s="24">
        <v>52.8927616</v>
      </c>
      <c r="BM36" s="24">
        <v>54.797508800000003</v>
      </c>
      <c r="BN36" s="24">
        <v>56.558616800000003</v>
      </c>
      <c r="BO36" s="24">
        <v>58.855475200000001</v>
      </c>
      <c r="BP36" s="24">
        <v>60.847757999999999</v>
      </c>
      <c r="BQ36" s="24">
        <v>63.026237600000002</v>
      </c>
      <c r="BR36" s="24">
        <v>64.852770000000007</v>
      </c>
      <c r="BS36" s="24">
        <v>67.137098399999999</v>
      </c>
      <c r="BT36" s="24">
        <v>69.662672000000001</v>
      </c>
      <c r="BU36" s="24">
        <v>72.023700000000005</v>
      </c>
      <c r="BV36" s="24">
        <v>74.4980324</v>
      </c>
      <c r="BW36" s="24">
        <v>76.489660000000001</v>
      </c>
      <c r="BX36" s="24">
        <v>78.761735599999994</v>
      </c>
      <c r="BY36" s="24">
        <v>81.014488799999995</v>
      </c>
      <c r="BZ36" s="24">
        <v>83.396630000000002</v>
      </c>
      <c r="CA36" s="24">
        <v>85.313985599999995</v>
      </c>
      <c r="CB36" s="24">
        <v>87.295921199999995</v>
      </c>
      <c r="CC36" s="24">
        <v>89.295557200000005</v>
      </c>
      <c r="CD36" s="24">
        <v>91.332074399999996</v>
      </c>
      <c r="CE36" s="24">
        <v>93.212404000000006</v>
      </c>
      <c r="CF36" s="24">
        <v>95.2384184</v>
      </c>
      <c r="CG36" s="24">
        <v>97.207138400000005</v>
      </c>
      <c r="CH36" s="24">
        <v>98.9410168</v>
      </c>
      <c r="CI36" s="24">
        <v>99.995947599999994</v>
      </c>
      <c r="CJ36" s="24">
        <v>100</v>
      </c>
      <c r="CK36" s="24">
        <v>100</v>
      </c>
      <c r="CL36" s="24">
        <v>100</v>
      </c>
      <c r="CM36" s="24">
        <v>100</v>
      </c>
      <c r="CN36" s="24">
        <v>100</v>
      </c>
      <c r="CO36" s="24">
        <v>100</v>
      </c>
      <c r="CP36" s="24">
        <v>100</v>
      </c>
      <c r="CQ36" s="24">
        <v>100</v>
      </c>
      <c r="CR36" s="24">
        <v>100</v>
      </c>
      <c r="CS36" s="24">
        <v>100</v>
      </c>
      <c r="CT36" s="24">
        <v>100</v>
      </c>
      <c r="CU36" s="24">
        <v>100</v>
      </c>
      <c r="CV36" s="24">
        <v>100</v>
      </c>
      <c r="CW36" s="24">
        <v>100</v>
      </c>
      <c r="CX36" s="24">
        <v>100</v>
      </c>
      <c r="CY36" s="24">
        <v>100</v>
      </c>
    </row>
    <row r="37" spans="2:103" x14ac:dyDescent="0.25">
      <c r="B37" s="23" t="s">
        <v>40</v>
      </c>
      <c r="C37" s="24">
        <v>1.553E-2</v>
      </c>
      <c r="D37" s="24">
        <v>0.3863972</v>
      </c>
      <c r="E37" s="24">
        <v>0.73548400000000003</v>
      </c>
      <c r="F37" s="24">
        <v>1.1039152000000001</v>
      </c>
      <c r="G37" s="24">
        <v>1.4609011999999999</v>
      </c>
      <c r="H37" s="24">
        <v>1.890971</v>
      </c>
      <c r="I37" s="24">
        <v>2.3700016000000002</v>
      </c>
      <c r="J37" s="24">
        <v>2.9965858000000001</v>
      </c>
      <c r="K37" s="24">
        <v>3.6277324000000002</v>
      </c>
      <c r="L37" s="24">
        <v>4.1795850000000003</v>
      </c>
      <c r="M37" s="24">
        <v>4.8482269999999996</v>
      </c>
      <c r="N37" s="24">
        <v>5.5350228000000001</v>
      </c>
      <c r="O37" s="24">
        <v>6.1245311999999998</v>
      </c>
      <c r="P37" s="24">
        <v>6.7223880999999999</v>
      </c>
      <c r="Q37" s="24">
        <v>7.6050769999999996</v>
      </c>
      <c r="R37" s="24">
        <v>8.3203294999999997</v>
      </c>
      <c r="S37" s="24">
        <v>9.2603039999999996</v>
      </c>
      <c r="T37" s="24">
        <v>10.0813556</v>
      </c>
      <c r="U37" s="24">
        <v>11.0862224</v>
      </c>
      <c r="V37" s="24">
        <v>12.1974129</v>
      </c>
      <c r="W37" s="24">
        <v>13.021768</v>
      </c>
      <c r="X37" s="24">
        <v>13.9207147</v>
      </c>
      <c r="Y37" s="24">
        <v>14.740174</v>
      </c>
      <c r="Z37" s="24">
        <v>15.734477999999999</v>
      </c>
      <c r="AA37" s="24">
        <v>17.054161199999999</v>
      </c>
      <c r="AB37" s="24">
        <v>18.086179999999999</v>
      </c>
      <c r="AC37" s="24">
        <v>19.247340000000001</v>
      </c>
      <c r="AD37" s="24">
        <v>20.341297900000001</v>
      </c>
      <c r="AE37" s="24">
        <v>21.709781199999998</v>
      </c>
      <c r="AF37" s="24">
        <v>23.032642899999999</v>
      </c>
      <c r="AG37" s="24">
        <v>24.038799000000001</v>
      </c>
      <c r="AH37" s="24">
        <v>25.323394100000002</v>
      </c>
      <c r="AI37" s="24">
        <v>26.4413564</v>
      </c>
      <c r="AJ37" s="24">
        <v>27.7482662</v>
      </c>
      <c r="AK37" s="24">
        <v>29.2176902</v>
      </c>
      <c r="AL37" s="24">
        <v>30.790044000000002</v>
      </c>
      <c r="AM37" s="24">
        <v>31.923869199999999</v>
      </c>
      <c r="AN37" s="24">
        <v>33.486297800000003</v>
      </c>
      <c r="AO37" s="24">
        <v>34.896009399999997</v>
      </c>
      <c r="AP37" s="24">
        <v>36.113844899999997</v>
      </c>
      <c r="AQ37" s="24">
        <v>37.411718</v>
      </c>
      <c r="AR37" s="24">
        <v>38.958659699999998</v>
      </c>
      <c r="AS37" s="24">
        <v>40.188217600000002</v>
      </c>
      <c r="AT37" s="24">
        <v>41.364901500000002</v>
      </c>
      <c r="AU37" s="24">
        <v>42.894949599999997</v>
      </c>
      <c r="AV37" s="24">
        <v>44.258118000000003</v>
      </c>
      <c r="AW37" s="24">
        <v>45.724885200000003</v>
      </c>
      <c r="AX37" s="24">
        <v>47.168445900000002</v>
      </c>
      <c r="AY37" s="24">
        <v>48.607475600000001</v>
      </c>
      <c r="AZ37" s="24">
        <v>50.302076200000002</v>
      </c>
      <c r="BA37" s="24">
        <v>51.945259999999998</v>
      </c>
      <c r="BB37" s="24">
        <v>53.5382885</v>
      </c>
      <c r="BC37" s="24">
        <v>54.957444799999998</v>
      </c>
      <c r="BD37" s="24">
        <v>56.736690400000001</v>
      </c>
      <c r="BE37" s="24">
        <v>58.6911542</v>
      </c>
      <c r="BF37" s="24">
        <v>60.483647499999996</v>
      </c>
      <c r="BG37" s="24">
        <v>62.314459999999997</v>
      </c>
      <c r="BH37" s="24">
        <v>63.9802179</v>
      </c>
      <c r="BI37" s="24">
        <v>65.604749200000001</v>
      </c>
      <c r="BJ37" s="24">
        <v>67.314465799999994</v>
      </c>
      <c r="BK37" s="24">
        <v>69.070502000000005</v>
      </c>
      <c r="BL37" s="24">
        <v>71.158231200000003</v>
      </c>
      <c r="BM37" s="24">
        <v>72.982676799999993</v>
      </c>
      <c r="BN37" s="24">
        <v>74.720924299999993</v>
      </c>
      <c r="BO37" s="24">
        <v>76.452699199999998</v>
      </c>
      <c r="BP37" s="24">
        <v>78.166683000000006</v>
      </c>
      <c r="BQ37" s="24">
        <v>80.105670000000003</v>
      </c>
      <c r="BR37" s="24">
        <v>81.987046100000001</v>
      </c>
      <c r="BS37" s="24">
        <v>84.049981599999995</v>
      </c>
      <c r="BT37" s="24">
        <v>85.592669200000103</v>
      </c>
      <c r="BU37" s="24">
        <v>87.286477000000005</v>
      </c>
      <c r="BV37" s="24">
        <v>88.922378399999999</v>
      </c>
      <c r="BW37" s="24">
        <v>90.644618800000003</v>
      </c>
      <c r="BX37" s="24">
        <v>92.239717900000002</v>
      </c>
      <c r="BY37" s="24">
        <v>93.667242799999997</v>
      </c>
      <c r="BZ37" s="24">
        <v>95.410905</v>
      </c>
      <c r="CA37" s="24">
        <v>97.046031999999997</v>
      </c>
      <c r="CB37" s="24">
        <v>98.640511599999996</v>
      </c>
      <c r="CC37" s="24">
        <v>99.871592800000002</v>
      </c>
      <c r="CD37" s="24">
        <v>100</v>
      </c>
      <c r="CE37" s="24">
        <v>100</v>
      </c>
      <c r="CF37" s="24">
        <v>100</v>
      </c>
      <c r="CG37" s="24">
        <v>100</v>
      </c>
      <c r="CH37" s="24">
        <v>100</v>
      </c>
      <c r="CI37" s="24">
        <v>100</v>
      </c>
      <c r="CJ37" s="24">
        <v>100</v>
      </c>
      <c r="CK37" s="24">
        <v>100</v>
      </c>
      <c r="CL37" s="24">
        <v>100</v>
      </c>
      <c r="CM37" s="24">
        <v>100</v>
      </c>
      <c r="CN37" s="24">
        <v>100</v>
      </c>
      <c r="CO37" s="24">
        <v>100</v>
      </c>
      <c r="CP37" s="24">
        <v>100</v>
      </c>
      <c r="CQ37" s="24">
        <v>100</v>
      </c>
      <c r="CR37" s="24">
        <v>100</v>
      </c>
      <c r="CS37" s="24">
        <v>100</v>
      </c>
      <c r="CT37" s="24">
        <v>100</v>
      </c>
      <c r="CU37" s="24">
        <v>100</v>
      </c>
      <c r="CV37" s="24">
        <v>100</v>
      </c>
      <c r="CW37" s="24">
        <v>100</v>
      </c>
      <c r="CX37" s="24">
        <v>100</v>
      </c>
      <c r="CY37" s="24">
        <v>100</v>
      </c>
    </row>
    <row r="38" spans="2:103" x14ac:dyDescent="0.25">
      <c r="B38" s="23" t="s">
        <v>2</v>
      </c>
      <c r="C38" s="24">
        <v>3.2399999999999998E-3</v>
      </c>
      <c r="D38" s="24">
        <v>3.3046399999999997E-2</v>
      </c>
      <c r="E38" s="24">
        <v>6.4791600000000005E-2</v>
      </c>
      <c r="F38" s="24">
        <v>9.8687200000000003E-2</v>
      </c>
      <c r="G38" s="24">
        <v>0.14122599999999999</v>
      </c>
      <c r="H38" s="24">
        <v>0.173458</v>
      </c>
      <c r="I38" s="24">
        <v>0.213784</v>
      </c>
      <c r="J38" s="24">
        <v>0.25480439999999999</v>
      </c>
      <c r="K38" s="24">
        <v>0.3096024</v>
      </c>
      <c r="L38" s="24">
        <v>0.3580372</v>
      </c>
      <c r="M38" s="24">
        <v>0.40463399999999999</v>
      </c>
      <c r="N38" s="24">
        <v>0.4824444</v>
      </c>
      <c r="O38" s="24">
        <v>0.54433880000000001</v>
      </c>
      <c r="P38" s="24">
        <v>0.60039960000000003</v>
      </c>
      <c r="Q38" s="24">
        <v>0.67576840000000005</v>
      </c>
      <c r="R38" s="24">
        <v>0.75586799999999998</v>
      </c>
      <c r="S38" s="24">
        <v>0.8357116</v>
      </c>
      <c r="T38" s="24">
        <v>0.94237599999999999</v>
      </c>
      <c r="U38" s="24">
        <v>1.0263815999999999</v>
      </c>
      <c r="V38" s="24">
        <v>1.1172036000000001</v>
      </c>
      <c r="W38" s="24">
        <v>1.2143999999999999</v>
      </c>
      <c r="X38" s="24">
        <v>1.3348340000000001</v>
      </c>
      <c r="Y38" s="24">
        <v>1.4610836</v>
      </c>
      <c r="Z38" s="24">
        <v>1.5986444</v>
      </c>
      <c r="AA38" s="24">
        <v>1.7385864</v>
      </c>
      <c r="AB38" s="24">
        <v>1.9317</v>
      </c>
      <c r="AC38" s="24">
        <v>2.0963584000000002</v>
      </c>
      <c r="AD38" s="24">
        <v>2.2797456</v>
      </c>
      <c r="AE38" s="24">
        <v>2.4425300000000001</v>
      </c>
      <c r="AF38" s="24">
        <v>2.6184675999999998</v>
      </c>
      <c r="AG38" s="24">
        <v>2.8978700000000002</v>
      </c>
      <c r="AH38" s="24">
        <v>3.1309632000000001</v>
      </c>
      <c r="AI38" s="24">
        <v>3.4302047999999998</v>
      </c>
      <c r="AJ38" s="24">
        <v>3.6285875999999999</v>
      </c>
      <c r="AK38" s="24">
        <v>3.8988043999999999</v>
      </c>
      <c r="AL38" s="24">
        <v>4.1474060000000001</v>
      </c>
      <c r="AM38" s="24">
        <v>4.4427700000000003</v>
      </c>
      <c r="AN38" s="24">
        <v>4.7236371999999998</v>
      </c>
      <c r="AO38" s="24">
        <v>5.0126451999999997</v>
      </c>
      <c r="AP38" s="24">
        <v>5.3525083999999996</v>
      </c>
      <c r="AQ38" s="24">
        <v>5.724278</v>
      </c>
      <c r="AR38" s="24">
        <v>6.1037952000000004</v>
      </c>
      <c r="AS38" s="24">
        <v>6.5179828000000004</v>
      </c>
      <c r="AT38" s="24">
        <v>6.8946747999999998</v>
      </c>
      <c r="AU38" s="24">
        <v>7.2599891999999997</v>
      </c>
      <c r="AV38" s="24">
        <v>7.716488</v>
      </c>
      <c r="AW38" s="24">
        <v>8.2068247999999997</v>
      </c>
      <c r="AX38" s="24">
        <v>8.6529468000000005</v>
      </c>
      <c r="AY38" s="24">
        <v>9.0987732000000001</v>
      </c>
      <c r="AZ38" s="24">
        <v>9.4555767999999993</v>
      </c>
      <c r="BA38" s="24">
        <v>9.9410000000000007</v>
      </c>
      <c r="BB38" s="24">
        <v>10.5187712</v>
      </c>
      <c r="BC38" s="24">
        <v>11.026852399999999</v>
      </c>
      <c r="BD38" s="24">
        <v>11.6819536</v>
      </c>
      <c r="BE38" s="24">
        <v>12.250608</v>
      </c>
      <c r="BF38" s="24">
        <v>12.800916000000001</v>
      </c>
      <c r="BG38" s="24">
        <v>13.6281968</v>
      </c>
      <c r="BH38" s="24">
        <v>14.4169464</v>
      </c>
      <c r="BI38" s="24">
        <v>15.230984400000001</v>
      </c>
      <c r="BJ38" s="24">
        <v>15.9305252</v>
      </c>
      <c r="BK38" s="24">
        <v>16.630272000000001</v>
      </c>
      <c r="BL38" s="24">
        <v>17.397936399999999</v>
      </c>
      <c r="BM38" s="24">
        <v>18.188605599999999</v>
      </c>
      <c r="BN38" s="24">
        <v>19.282162</v>
      </c>
      <c r="BO38" s="24">
        <v>20.444173599999999</v>
      </c>
      <c r="BP38" s="24">
        <v>21.390395999999999</v>
      </c>
      <c r="BQ38" s="24">
        <v>22.252283599999998</v>
      </c>
      <c r="BR38" s="24">
        <v>23.330586400000001</v>
      </c>
      <c r="BS38" s="24">
        <v>24.422609600000001</v>
      </c>
      <c r="BT38" s="24">
        <v>25.481335600000001</v>
      </c>
      <c r="BU38" s="24">
        <v>26.632388000000098</v>
      </c>
      <c r="BV38" s="24">
        <v>28.245989600000001</v>
      </c>
      <c r="BW38" s="24">
        <v>29.742808799999999</v>
      </c>
      <c r="BX38" s="24">
        <v>31.128439199999999</v>
      </c>
      <c r="BY38" s="24">
        <v>32.783563999999998</v>
      </c>
      <c r="BZ38" s="24">
        <v>34.331740000000003</v>
      </c>
      <c r="CA38" s="24">
        <v>35.644757599999998</v>
      </c>
      <c r="CB38" s="24">
        <v>37.148317200000001</v>
      </c>
      <c r="CC38" s="24">
        <v>38.8585536</v>
      </c>
      <c r="CD38" s="24">
        <v>41.45711</v>
      </c>
      <c r="CE38" s="24">
        <v>43.245323999999997</v>
      </c>
      <c r="CF38" s="24">
        <v>46.292282399999998</v>
      </c>
      <c r="CG38" s="24">
        <v>49.217045599999999</v>
      </c>
      <c r="CH38" s="24">
        <v>51.779766000000002</v>
      </c>
      <c r="CI38" s="24">
        <v>54.9711152</v>
      </c>
      <c r="CJ38" s="24">
        <v>57.473045999999997</v>
      </c>
      <c r="CK38" s="24">
        <v>60.729948799999903</v>
      </c>
      <c r="CL38" s="24">
        <v>64.543108799999999</v>
      </c>
      <c r="CM38" s="24">
        <v>69.719847200000004</v>
      </c>
      <c r="CN38" s="24">
        <v>74.948170000000005</v>
      </c>
      <c r="CO38" s="24">
        <v>78.855180000000004</v>
      </c>
      <c r="CP38" s="24">
        <v>83.126047999999997</v>
      </c>
      <c r="CQ38" s="24">
        <v>87.445066800000106</v>
      </c>
      <c r="CR38" s="24">
        <v>92.259019600000002</v>
      </c>
      <c r="CS38" s="24">
        <v>97.158124799999996</v>
      </c>
      <c r="CT38" s="24">
        <v>99.647189999999995</v>
      </c>
      <c r="CU38" s="24">
        <v>100</v>
      </c>
      <c r="CV38" s="24">
        <v>100</v>
      </c>
      <c r="CW38" s="24">
        <v>100</v>
      </c>
      <c r="CX38" s="24">
        <v>100</v>
      </c>
      <c r="CY38" s="24">
        <v>100</v>
      </c>
    </row>
    <row r="39" spans="2:103" x14ac:dyDescent="0.25">
      <c r="B39" s="23" t="s">
        <v>26</v>
      </c>
      <c r="C39" s="24">
        <v>2.4000000000000001E-4</v>
      </c>
      <c r="D39" s="24">
        <v>3.2534999999999999E-3</v>
      </c>
      <c r="E39" s="24">
        <v>6.2148000000000004E-3</v>
      </c>
      <c r="F39" s="24">
        <v>1.2483299999999999E-2</v>
      </c>
      <c r="G39" s="24">
        <v>1.8725200000000001E-2</v>
      </c>
      <c r="H39" s="24">
        <v>2.5062999999999998E-2</v>
      </c>
      <c r="I39" s="24">
        <v>3.1730000000000001E-2</v>
      </c>
      <c r="J39" s="24">
        <v>4.2415599999999998E-2</v>
      </c>
      <c r="K39" s="24">
        <v>5.4231599999999998E-2</v>
      </c>
      <c r="L39" s="24">
        <v>6.4512100000000003E-2</v>
      </c>
      <c r="M39" s="24">
        <v>8.5854E-2</v>
      </c>
      <c r="N39" s="24">
        <v>9.7388699999999995E-2</v>
      </c>
      <c r="O39" s="24">
        <v>0.11944399999999999</v>
      </c>
      <c r="P39" s="24">
        <v>0.13709389999999999</v>
      </c>
      <c r="Q39" s="24">
        <v>0.16509399999999999</v>
      </c>
      <c r="R39" s="24">
        <v>0.1899555</v>
      </c>
      <c r="S39" s="24">
        <v>0.20702519999999999</v>
      </c>
      <c r="T39" s="24">
        <v>0.2318491</v>
      </c>
      <c r="U39" s="24">
        <v>0.2553144</v>
      </c>
      <c r="V39" s="24">
        <v>0.2990816</v>
      </c>
      <c r="W39" s="24">
        <v>0.33950000000000002</v>
      </c>
      <c r="X39" s="24">
        <v>0.37066529999999998</v>
      </c>
      <c r="Y39" s="24">
        <v>0.41065679999999999</v>
      </c>
      <c r="Z39" s="24">
        <v>0.46338990000000002</v>
      </c>
      <c r="AA39" s="24">
        <v>0.54191599999999995</v>
      </c>
      <c r="AB39" s="24">
        <v>0.59083750000000002</v>
      </c>
      <c r="AC39" s="24">
        <v>0.65612780000000004</v>
      </c>
      <c r="AD39" s="24">
        <v>0.72081870000000003</v>
      </c>
      <c r="AE39" s="24">
        <v>0.78087800000000096</v>
      </c>
      <c r="AF39" s="24">
        <v>0.89560280000000003</v>
      </c>
      <c r="AG39" s="24">
        <v>0.98372000000000004</v>
      </c>
      <c r="AH39" s="24">
        <v>1.0787089999999999</v>
      </c>
      <c r="AI39" s="24">
        <v>1.1759896000000001</v>
      </c>
      <c r="AJ39" s="24">
        <v>1.2546813000000001</v>
      </c>
      <c r="AK39" s="24">
        <v>1.3670164</v>
      </c>
      <c r="AL39" s="24">
        <v>1.4525455</v>
      </c>
      <c r="AM39" s="24">
        <v>1.5993151999999999</v>
      </c>
      <c r="AN39" s="24">
        <v>1.7232449000000001</v>
      </c>
      <c r="AO39" s="24">
        <v>1.8606370000000001</v>
      </c>
      <c r="AP39" s="24">
        <v>1.9681629</v>
      </c>
      <c r="AQ39" s="24">
        <v>2.1451760000000002</v>
      </c>
      <c r="AR39" s="24">
        <v>2.3067397999999999</v>
      </c>
      <c r="AS39" s="24">
        <v>2.4536058000000001</v>
      </c>
      <c r="AT39" s="24">
        <v>2.5536791000000001</v>
      </c>
      <c r="AU39" s="24">
        <v>2.7451780000000001</v>
      </c>
      <c r="AV39" s="24">
        <v>2.9389715000000001</v>
      </c>
      <c r="AW39" s="24">
        <v>3.214836</v>
      </c>
      <c r="AX39" s="24">
        <v>3.4153245999999999</v>
      </c>
      <c r="AY39" s="24">
        <v>3.6173595999999999</v>
      </c>
      <c r="AZ39" s="24">
        <v>3.8193340999999998</v>
      </c>
      <c r="BA39" s="24">
        <v>3.9895399999999999</v>
      </c>
      <c r="BB39" s="24">
        <v>4.2137893999999996</v>
      </c>
      <c r="BC39" s="24">
        <v>4.4620524000000001</v>
      </c>
      <c r="BD39" s="24">
        <v>4.6254321000000003</v>
      </c>
      <c r="BE39" s="24">
        <v>4.9341679999999997</v>
      </c>
      <c r="BF39" s="24">
        <v>5.1324684999999999</v>
      </c>
      <c r="BG39" s="24">
        <v>5.4480840000000104</v>
      </c>
      <c r="BH39" s="24">
        <v>5.7604946999999997</v>
      </c>
      <c r="BI39" s="24">
        <v>6.1189287999999999</v>
      </c>
      <c r="BJ39" s="24">
        <v>6.4108932999999997</v>
      </c>
      <c r="BK39" s="24">
        <v>6.8328899999999999</v>
      </c>
      <c r="BL39" s="24">
        <v>7.2378581000000004</v>
      </c>
      <c r="BM39" s="24">
        <v>7.5574928000000003</v>
      </c>
      <c r="BN39" s="24">
        <v>7.9105765000000003</v>
      </c>
      <c r="BO39" s="24">
        <v>8.1921743999999901</v>
      </c>
      <c r="BP39" s="24">
        <v>8.6009080000000004</v>
      </c>
      <c r="BQ39" s="24">
        <v>8.9297026000000006</v>
      </c>
      <c r="BR39" s="24">
        <v>9.5570491000000004</v>
      </c>
      <c r="BS39" s="24">
        <v>10.114993200000001</v>
      </c>
      <c r="BT39" s="24">
        <v>10.580955899999999</v>
      </c>
      <c r="BU39" s="24">
        <v>11.010096000000001</v>
      </c>
      <c r="BV39" s="24">
        <v>11.4439475</v>
      </c>
      <c r="BW39" s="24">
        <v>11.880973600000001</v>
      </c>
      <c r="BX39" s="24">
        <v>12.391653</v>
      </c>
      <c r="BY39" s="24">
        <v>12.918848799999999</v>
      </c>
      <c r="BZ39" s="24">
        <v>13.327842499999999</v>
      </c>
      <c r="CA39" s="24">
        <v>13.877579600000001</v>
      </c>
      <c r="CB39" s="24">
        <v>14.8123209</v>
      </c>
      <c r="CC39" s="24">
        <v>15.4353874</v>
      </c>
      <c r="CD39" s="24">
        <v>16.094067599999999</v>
      </c>
      <c r="CE39" s="24">
        <v>16.770009999999999</v>
      </c>
      <c r="CF39" s="24">
        <v>18.123998499999999</v>
      </c>
      <c r="CG39" s="24">
        <v>18.9761056</v>
      </c>
      <c r="CH39" s="24">
        <v>20.0366058</v>
      </c>
      <c r="CI39" s="24">
        <v>21.384104799999999</v>
      </c>
      <c r="CJ39" s="24">
        <v>22.896588999999999</v>
      </c>
      <c r="CK39" s="24">
        <v>24.356746999999999</v>
      </c>
      <c r="CL39" s="24">
        <v>25.951712000000001</v>
      </c>
      <c r="CM39" s="24">
        <v>27.957439999999998</v>
      </c>
      <c r="CN39" s="24">
        <v>29.687991400000001</v>
      </c>
      <c r="CO39" s="24">
        <v>32.273235999999997</v>
      </c>
      <c r="CP39" s="24">
        <v>36.136783700000002</v>
      </c>
      <c r="CQ39" s="24">
        <v>40.094699200000001</v>
      </c>
      <c r="CR39" s="24">
        <v>45.118818400000002</v>
      </c>
      <c r="CS39" s="24">
        <v>52.904400199999998</v>
      </c>
      <c r="CT39" s="24">
        <v>61.003263000000103</v>
      </c>
      <c r="CU39" s="24">
        <v>69.648547199999996</v>
      </c>
      <c r="CV39" s="24">
        <v>77.354311199999898</v>
      </c>
      <c r="CW39" s="24">
        <v>88.566773999999896</v>
      </c>
      <c r="CX39" s="24">
        <v>98.592966399999995</v>
      </c>
      <c r="CY39" s="24">
        <v>100</v>
      </c>
    </row>
    <row r="42" spans="2:103" x14ac:dyDescent="0.25">
      <c r="B42" s="23" t="s">
        <v>42</v>
      </c>
    </row>
    <row r="44" spans="2:103" x14ac:dyDescent="0.25">
      <c r="C44" s="18">
        <v>0</v>
      </c>
      <c r="D44" s="18">
        <v>0.01</v>
      </c>
      <c r="E44" s="18">
        <v>0.02</v>
      </c>
      <c r="F44" s="18">
        <v>0.03</v>
      </c>
      <c r="G44" s="18">
        <v>0.04</v>
      </c>
      <c r="H44" s="18">
        <v>0.05</v>
      </c>
      <c r="I44" s="18">
        <v>0.06</v>
      </c>
      <c r="J44" s="18">
        <v>7.0000000000000007E-2</v>
      </c>
      <c r="K44" s="18">
        <v>0.08</v>
      </c>
      <c r="L44" s="18">
        <v>0.09</v>
      </c>
      <c r="M44" s="18">
        <v>0.1</v>
      </c>
      <c r="N44" s="18">
        <v>0.11</v>
      </c>
      <c r="O44" s="18">
        <v>0.12</v>
      </c>
      <c r="P44" s="18">
        <v>0.13</v>
      </c>
      <c r="Q44" s="18">
        <v>0.14000000000000001</v>
      </c>
      <c r="R44" s="18">
        <v>0.15</v>
      </c>
      <c r="S44" s="18">
        <v>0.16</v>
      </c>
      <c r="T44" s="18">
        <v>0.17</v>
      </c>
      <c r="U44" s="18">
        <v>0.18</v>
      </c>
      <c r="V44" s="18">
        <v>0.19</v>
      </c>
      <c r="W44" s="18">
        <v>0.2</v>
      </c>
      <c r="X44" s="18">
        <v>0.21</v>
      </c>
      <c r="Y44" s="18">
        <v>0.22</v>
      </c>
      <c r="Z44" s="18">
        <v>0.23</v>
      </c>
      <c r="AA44" s="18">
        <v>0.24</v>
      </c>
      <c r="AB44" s="18">
        <v>0.25</v>
      </c>
      <c r="AC44" s="18">
        <v>0.26</v>
      </c>
      <c r="AD44" s="18">
        <v>0.27</v>
      </c>
      <c r="AE44" s="18">
        <v>0.28000000000000003</v>
      </c>
      <c r="AF44" s="18">
        <v>0.28999999999999998</v>
      </c>
      <c r="AG44" s="18">
        <v>0.3</v>
      </c>
      <c r="AH44" s="18">
        <v>0.31</v>
      </c>
      <c r="AI44" s="18">
        <v>0.32</v>
      </c>
      <c r="AJ44" s="18">
        <v>0.33</v>
      </c>
      <c r="AK44" s="18">
        <v>0.34</v>
      </c>
      <c r="AL44" s="18">
        <v>0.35</v>
      </c>
      <c r="AM44" s="18">
        <v>0.36</v>
      </c>
      <c r="AN44" s="18">
        <v>0.37</v>
      </c>
      <c r="AO44" s="18">
        <v>0.38</v>
      </c>
      <c r="AP44" s="18">
        <v>0.39</v>
      </c>
      <c r="AQ44" s="18">
        <v>0.4</v>
      </c>
      <c r="AR44" s="18">
        <v>0.41</v>
      </c>
      <c r="AS44" s="18">
        <v>0.42</v>
      </c>
      <c r="AT44" s="18">
        <v>0.43</v>
      </c>
      <c r="AU44" s="18">
        <v>0.44</v>
      </c>
      <c r="AV44" s="18">
        <v>0.45</v>
      </c>
      <c r="AW44" s="18">
        <v>0.46</v>
      </c>
      <c r="AX44" s="18">
        <v>0.47</v>
      </c>
      <c r="AY44" s="18">
        <v>0.48</v>
      </c>
      <c r="AZ44" s="18">
        <v>0.49</v>
      </c>
      <c r="BA44" s="18">
        <v>0.5</v>
      </c>
      <c r="BB44" s="18">
        <v>0.51</v>
      </c>
      <c r="BC44" s="18">
        <v>0.52</v>
      </c>
      <c r="BD44" s="18">
        <v>0.53</v>
      </c>
      <c r="BE44" s="18">
        <v>0.54</v>
      </c>
      <c r="BF44" s="18">
        <v>0.55000000000000004</v>
      </c>
      <c r="BG44" s="18">
        <v>0.56000000000000005</v>
      </c>
      <c r="BH44" s="18">
        <v>0.56999999999999995</v>
      </c>
      <c r="BI44" s="18">
        <v>0.57999999999999996</v>
      </c>
      <c r="BJ44" s="18">
        <v>0.59</v>
      </c>
      <c r="BK44" s="18">
        <v>0.6</v>
      </c>
      <c r="BL44" s="18">
        <v>0.61</v>
      </c>
      <c r="BM44" s="18">
        <v>0.62</v>
      </c>
      <c r="BN44" s="18">
        <v>0.63</v>
      </c>
      <c r="BO44" s="18">
        <v>0.64</v>
      </c>
      <c r="BP44" s="18">
        <v>0.65</v>
      </c>
      <c r="BQ44" s="18">
        <v>0.66</v>
      </c>
      <c r="BR44" s="18">
        <v>0.67</v>
      </c>
      <c r="BS44" s="18">
        <v>0.68</v>
      </c>
      <c r="BT44" s="18">
        <v>0.69</v>
      </c>
      <c r="BU44" s="18">
        <v>0.7</v>
      </c>
      <c r="BV44" s="18">
        <v>0.71</v>
      </c>
      <c r="BW44" s="18">
        <v>0.72</v>
      </c>
      <c r="BX44" s="18">
        <v>0.73</v>
      </c>
      <c r="BY44" s="18">
        <v>0.74</v>
      </c>
      <c r="BZ44" s="18">
        <v>0.75</v>
      </c>
      <c r="CA44" s="18">
        <v>0.76</v>
      </c>
      <c r="CB44" s="18">
        <v>0.77</v>
      </c>
      <c r="CC44" s="18">
        <v>0.78</v>
      </c>
      <c r="CD44" s="18">
        <v>0.79</v>
      </c>
      <c r="CE44" s="18">
        <v>0.8</v>
      </c>
      <c r="CF44" s="18">
        <v>0.81</v>
      </c>
      <c r="CG44" s="18">
        <v>0.82</v>
      </c>
      <c r="CH44" s="18">
        <v>0.83</v>
      </c>
      <c r="CI44" s="18">
        <v>0.84</v>
      </c>
      <c r="CJ44" s="18">
        <v>0.85</v>
      </c>
      <c r="CK44" s="18">
        <v>0.86</v>
      </c>
      <c r="CL44" s="18">
        <v>0.87</v>
      </c>
      <c r="CM44" s="18">
        <v>0.88</v>
      </c>
      <c r="CN44" s="18">
        <v>0.89</v>
      </c>
      <c r="CO44" s="18">
        <v>0.9</v>
      </c>
      <c r="CP44" s="18">
        <v>0.91</v>
      </c>
      <c r="CQ44" s="18">
        <v>0.92</v>
      </c>
      <c r="CR44" s="18">
        <v>0.93</v>
      </c>
      <c r="CS44" s="18">
        <v>0.94</v>
      </c>
      <c r="CT44" s="18">
        <v>0.95</v>
      </c>
      <c r="CU44" s="18">
        <v>0.96</v>
      </c>
      <c r="CV44" s="18">
        <v>0.97</v>
      </c>
      <c r="CW44" s="18">
        <v>0.98</v>
      </c>
      <c r="CX44" s="18">
        <v>0.99</v>
      </c>
      <c r="CY44" s="18">
        <v>1</v>
      </c>
    </row>
    <row r="45" spans="2:103" x14ac:dyDescent="0.25">
      <c r="B45" s="13" t="s">
        <v>4</v>
      </c>
      <c r="C45" s="25">
        <v>2.4000000000000001E-4</v>
      </c>
      <c r="D45" s="25">
        <v>2.4649999999999998E-2</v>
      </c>
      <c r="E45" s="25">
        <v>5.8996E-2</v>
      </c>
      <c r="F45" s="25">
        <v>0.101623</v>
      </c>
      <c r="G45" s="25">
        <v>0.15873999999999999</v>
      </c>
      <c r="H45" s="25">
        <v>0.20959</v>
      </c>
      <c r="I45" s="25">
        <v>0.26944200000000001</v>
      </c>
      <c r="J45" s="25">
        <v>0.34919899999999998</v>
      </c>
      <c r="K45" s="25">
        <v>0.41700199999999998</v>
      </c>
      <c r="L45" s="25">
        <v>0.52732900000000005</v>
      </c>
      <c r="M45" s="25">
        <v>0.60972000000000004</v>
      </c>
      <c r="N45" s="25">
        <v>0.72417500000000001</v>
      </c>
      <c r="O45" s="25">
        <v>0.85169799999999996</v>
      </c>
      <c r="P45" s="25">
        <v>0.98689899999999997</v>
      </c>
      <c r="Q45" s="25">
        <v>1.119418</v>
      </c>
      <c r="R45" s="25">
        <v>1.256135</v>
      </c>
      <c r="S45" s="25">
        <v>1.4246939999999999</v>
      </c>
      <c r="T45" s="25">
        <v>1.6122449999999999</v>
      </c>
      <c r="U45" s="25">
        <v>1.81857</v>
      </c>
      <c r="V45" s="25">
        <v>2.0549369999999998</v>
      </c>
      <c r="W45" s="25">
        <v>2.28572</v>
      </c>
      <c r="X45" s="25">
        <v>2.4909089999999998</v>
      </c>
      <c r="Y45" s="25">
        <v>2.8130299999999999</v>
      </c>
      <c r="Z45" s="25">
        <v>3.1151300000000002</v>
      </c>
      <c r="AA45" s="25">
        <v>3.459028</v>
      </c>
      <c r="AB45" s="25">
        <v>3.778095</v>
      </c>
      <c r="AC45" s="25">
        <v>4.0778879999999997</v>
      </c>
      <c r="AD45" s="25">
        <v>4.4439099999999998</v>
      </c>
      <c r="AE45" s="25">
        <v>4.8098879999999999</v>
      </c>
      <c r="AF45" s="25">
        <v>5.1654239999999998</v>
      </c>
      <c r="AG45" s="25">
        <v>5.6209499999999997</v>
      </c>
      <c r="AH45" s="25">
        <v>6.0661800000000001</v>
      </c>
      <c r="AI45" s="25">
        <v>6.5032819999999996</v>
      </c>
      <c r="AJ45" s="25">
        <v>6.976362</v>
      </c>
      <c r="AK45" s="25">
        <v>7.5135560000000003</v>
      </c>
      <c r="AL45" s="25">
        <v>8.0043950000000095</v>
      </c>
      <c r="AM45" s="25">
        <v>8.5747780000000002</v>
      </c>
      <c r="AN45" s="25">
        <v>9.1386450000000004</v>
      </c>
      <c r="AO45" s="25">
        <v>9.6521019999999993</v>
      </c>
      <c r="AP45" s="25">
        <v>10.274647</v>
      </c>
      <c r="AQ45" s="25">
        <v>10.91516</v>
      </c>
      <c r="AR45" s="25">
        <v>11.615178</v>
      </c>
      <c r="AS45" s="25">
        <v>12.326228</v>
      </c>
      <c r="AT45" s="25">
        <v>12.984904</v>
      </c>
      <c r="AU45" s="25">
        <v>13.776368</v>
      </c>
      <c r="AV45" s="25">
        <v>14.553615000000001</v>
      </c>
      <c r="AW45" s="25">
        <v>15.412001999999999</v>
      </c>
      <c r="AX45" s="25">
        <v>16.230644999999999</v>
      </c>
      <c r="AY45" s="25">
        <v>17.157053999999999</v>
      </c>
      <c r="AZ45" s="25">
        <v>18.086366000000002</v>
      </c>
      <c r="BA45" s="25">
        <v>19.198509999999999</v>
      </c>
      <c r="BB45" s="25">
        <v>20.27187</v>
      </c>
      <c r="BC45" s="25">
        <v>21.455296000000001</v>
      </c>
      <c r="BD45" s="25">
        <v>22.660893999999999</v>
      </c>
      <c r="BE45" s="25">
        <v>23.663036000000002</v>
      </c>
      <c r="BF45" s="25">
        <v>24.957405000000001</v>
      </c>
      <c r="BG45" s="25">
        <v>25.965409999999999</v>
      </c>
      <c r="BH45" s="25">
        <v>27.500551000000002</v>
      </c>
      <c r="BI45" s="25">
        <v>28.963704</v>
      </c>
      <c r="BJ45" s="25">
        <v>30.507076999999999</v>
      </c>
      <c r="BK45" s="25">
        <v>31.97767</v>
      </c>
      <c r="BL45" s="25">
        <v>33.727398999999998</v>
      </c>
      <c r="BM45" s="25">
        <v>35.228721999999998</v>
      </c>
      <c r="BN45" s="25">
        <v>36.583151999999998</v>
      </c>
      <c r="BO45" s="25">
        <v>38.415393999999999</v>
      </c>
      <c r="BP45" s="25">
        <v>40.237589999999997</v>
      </c>
      <c r="BQ45" s="25">
        <v>41.941339999999997</v>
      </c>
      <c r="BR45" s="25">
        <v>43.799567000000003</v>
      </c>
      <c r="BS45" s="25">
        <v>46.094811999999997</v>
      </c>
      <c r="BT45" s="25">
        <v>48.327461</v>
      </c>
      <c r="BU45" s="25">
        <v>50.613639999999997</v>
      </c>
      <c r="BV45" s="25">
        <v>52.866320000000002</v>
      </c>
      <c r="BW45" s="25">
        <v>55.093606000000001</v>
      </c>
      <c r="BX45" s="25">
        <v>57.559612999999999</v>
      </c>
      <c r="BY45" s="25">
        <v>60.075262000000002</v>
      </c>
      <c r="BZ45" s="25">
        <v>62.875585000000001</v>
      </c>
      <c r="CA45" s="25">
        <v>65.389955999999998</v>
      </c>
      <c r="CB45" s="25">
        <v>68.333438000000001</v>
      </c>
      <c r="CC45" s="25">
        <v>71.592957999999996</v>
      </c>
      <c r="CD45" s="25">
        <v>74.525903999999997</v>
      </c>
      <c r="CE45" s="25">
        <v>77.223280000000003</v>
      </c>
      <c r="CF45" s="25">
        <v>80.050241</v>
      </c>
      <c r="CG45" s="25">
        <v>83.103785999999999</v>
      </c>
      <c r="CH45" s="25">
        <v>85.790656999999996</v>
      </c>
      <c r="CI45" s="25">
        <v>88.484914000000003</v>
      </c>
      <c r="CJ45" s="25">
        <v>91.508324999999999</v>
      </c>
      <c r="CK45" s="25">
        <v>93.974744000000001</v>
      </c>
      <c r="CL45" s="25">
        <v>96.941485</v>
      </c>
      <c r="CM45" s="25">
        <v>99.121706000000003</v>
      </c>
      <c r="CN45" s="25">
        <v>100</v>
      </c>
      <c r="CO45" s="25">
        <v>100</v>
      </c>
      <c r="CP45" s="25">
        <v>100</v>
      </c>
      <c r="CQ45" s="25">
        <v>100</v>
      </c>
      <c r="CR45" s="25">
        <v>100</v>
      </c>
      <c r="CS45" s="25">
        <v>100</v>
      </c>
      <c r="CT45" s="25">
        <v>100</v>
      </c>
      <c r="CU45" s="25">
        <v>100</v>
      </c>
      <c r="CV45" s="25">
        <v>100</v>
      </c>
      <c r="CW45" s="25">
        <v>100</v>
      </c>
      <c r="CX45" s="25">
        <v>100</v>
      </c>
      <c r="CY45" s="25">
        <v>100</v>
      </c>
    </row>
    <row r="46" spans="2:103" x14ac:dyDescent="0.25">
      <c r="B46" s="13" t="s">
        <v>7</v>
      </c>
      <c r="C46" s="25">
        <v>2.4000000000000001E-4</v>
      </c>
      <c r="D46" s="25">
        <v>1.2599000000000001E-2</v>
      </c>
      <c r="E46" s="25">
        <v>2.7688000000000001E-2</v>
      </c>
      <c r="F46" s="25">
        <v>4.4244499999999999E-2</v>
      </c>
      <c r="G46" s="25">
        <v>6.1817999999999998E-2</v>
      </c>
      <c r="H46" s="25">
        <v>8.6190000000000003E-2</v>
      </c>
      <c r="I46" s="25">
        <v>0.110946</v>
      </c>
      <c r="J46" s="25">
        <v>0.14893600000000001</v>
      </c>
      <c r="K46" s="25">
        <v>0.177982</v>
      </c>
      <c r="L46" s="25">
        <v>0.20679900000000001</v>
      </c>
      <c r="M46" s="25">
        <v>0.24435000000000001</v>
      </c>
      <c r="N46" s="25">
        <v>0.28527550000000002</v>
      </c>
      <c r="O46" s="25">
        <v>0.33335799999999999</v>
      </c>
      <c r="P46" s="25">
        <v>0.37922450000000002</v>
      </c>
      <c r="Q46" s="25">
        <v>0.434527</v>
      </c>
      <c r="R46" s="25">
        <v>0.51100250000000003</v>
      </c>
      <c r="S46" s="25">
        <v>0.572106</v>
      </c>
      <c r="T46" s="25">
        <v>0.64676549999999999</v>
      </c>
      <c r="U46" s="25">
        <v>0.72989099999999996</v>
      </c>
      <c r="V46" s="25">
        <v>0.82186049999999999</v>
      </c>
      <c r="W46" s="25">
        <v>0.92881000000000002</v>
      </c>
      <c r="X46" s="25">
        <v>1.0235654999999999</v>
      </c>
      <c r="Y46" s="25">
        <v>1.1209929999999999</v>
      </c>
      <c r="Z46" s="25">
        <v>1.207967</v>
      </c>
      <c r="AA46" s="25">
        <v>1.32521</v>
      </c>
      <c r="AB46" s="25">
        <v>1.4299525</v>
      </c>
      <c r="AC46" s="25">
        <v>1.57534</v>
      </c>
      <c r="AD46" s="25">
        <v>1.6666245</v>
      </c>
      <c r="AE46" s="25">
        <v>1.832862</v>
      </c>
      <c r="AF46" s="25">
        <v>1.966788</v>
      </c>
      <c r="AG46" s="25">
        <v>2.1389300000000002</v>
      </c>
      <c r="AH46" s="25">
        <v>2.2967949999999999</v>
      </c>
      <c r="AI46" s="25">
        <v>2.4536440000000002</v>
      </c>
      <c r="AJ46" s="25">
        <v>2.6293285000000002</v>
      </c>
      <c r="AK46" s="25">
        <v>2.8641899999999998</v>
      </c>
      <c r="AL46" s="25">
        <v>3.0411700000000002</v>
      </c>
      <c r="AM46" s="25">
        <v>3.3194819999999998</v>
      </c>
      <c r="AN46" s="25">
        <v>3.5129044999999999</v>
      </c>
      <c r="AO46" s="25">
        <v>3.7282570000000002</v>
      </c>
      <c r="AP46" s="25">
        <v>3.9523190000000001</v>
      </c>
      <c r="AQ46" s="25">
        <v>4.1806999999999999</v>
      </c>
      <c r="AR46" s="25">
        <v>4.4590265000000002</v>
      </c>
      <c r="AS46" s="25">
        <v>4.679138</v>
      </c>
      <c r="AT46" s="25">
        <v>4.9405650000000003</v>
      </c>
      <c r="AU46" s="25">
        <v>5.1572560000000003</v>
      </c>
      <c r="AV46" s="25">
        <v>5.5442824999999996</v>
      </c>
      <c r="AW46" s="25">
        <v>5.8399859999999997</v>
      </c>
      <c r="AX46" s="25">
        <v>6.1502109999999997</v>
      </c>
      <c r="AY46" s="25">
        <v>6.5505940000000002</v>
      </c>
      <c r="AZ46" s="25">
        <v>6.8991769999999999</v>
      </c>
      <c r="BA46" s="25">
        <v>7.2770250000000001</v>
      </c>
      <c r="BB46" s="25">
        <v>7.6584669999999999</v>
      </c>
      <c r="BC46" s="25">
        <v>8.0606000000000009</v>
      </c>
      <c r="BD46" s="25">
        <v>8.4822664999999997</v>
      </c>
      <c r="BE46" s="25">
        <v>8.936007</v>
      </c>
      <c r="BF46" s="25">
        <v>9.3735400000000002</v>
      </c>
      <c r="BG46" s="25">
        <v>9.8643959999999993</v>
      </c>
      <c r="BH46" s="25">
        <v>10.311855</v>
      </c>
      <c r="BI46" s="25">
        <v>10.798066</v>
      </c>
      <c r="BJ46" s="25">
        <v>11.327030000000001</v>
      </c>
      <c r="BK46" s="25">
        <v>11.882619999999999</v>
      </c>
      <c r="BL46" s="25">
        <v>12.397535</v>
      </c>
      <c r="BM46" s="25">
        <v>12.985092</v>
      </c>
      <c r="BN46" s="25">
        <v>13.702132000000001</v>
      </c>
      <c r="BO46" s="25">
        <v>14.497923999999999</v>
      </c>
      <c r="BP46" s="25">
        <v>15.335089999999999</v>
      </c>
      <c r="BQ46" s="25">
        <v>15.967423999999999</v>
      </c>
      <c r="BR46" s="25">
        <v>16.613417500000001</v>
      </c>
      <c r="BS46" s="25">
        <v>17.460955999999999</v>
      </c>
      <c r="BT46" s="25">
        <v>18.3869775</v>
      </c>
      <c r="BU46" s="25">
        <v>19.461324999999999</v>
      </c>
      <c r="BV46" s="25">
        <v>20.883115</v>
      </c>
      <c r="BW46" s="25">
        <v>21.868625999999999</v>
      </c>
      <c r="BX46" s="25">
        <v>23.081143999999998</v>
      </c>
      <c r="BY46" s="25">
        <v>24.373432999999999</v>
      </c>
      <c r="BZ46" s="25">
        <v>25.695395000000001</v>
      </c>
      <c r="CA46" s="25">
        <v>27.217490000000002</v>
      </c>
      <c r="CB46" s="25">
        <v>28.7446825</v>
      </c>
      <c r="CC46" s="25">
        <v>30.216768999999999</v>
      </c>
      <c r="CD46" s="25">
        <v>32.367277999999999</v>
      </c>
      <c r="CE46" s="25">
        <v>34.393889999999999</v>
      </c>
      <c r="CF46" s="25">
        <v>36.090206000000002</v>
      </c>
      <c r="CG46" s="25">
        <v>38.730491000000001</v>
      </c>
      <c r="CH46" s="25">
        <v>41.2254255</v>
      </c>
      <c r="CI46" s="25">
        <v>43.428648000000003</v>
      </c>
      <c r="CJ46" s="25">
        <v>47.591947500000003</v>
      </c>
      <c r="CK46" s="25">
        <v>50.908501999999999</v>
      </c>
      <c r="CL46" s="25">
        <v>54.711589500000002</v>
      </c>
      <c r="CM46" s="25">
        <v>58.395899999999997</v>
      </c>
      <c r="CN46" s="25">
        <v>62.587051500000001</v>
      </c>
      <c r="CO46" s="25">
        <v>66.992699999999999</v>
      </c>
      <c r="CP46" s="25">
        <v>73.266689500000098</v>
      </c>
      <c r="CQ46" s="25">
        <v>77.826694000000003</v>
      </c>
      <c r="CR46" s="25">
        <v>83.167966500000105</v>
      </c>
      <c r="CS46" s="25">
        <v>90.063494000000205</v>
      </c>
      <c r="CT46" s="25">
        <v>96.153705000000002</v>
      </c>
      <c r="CU46" s="25">
        <v>99.956903999999994</v>
      </c>
      <c r="CV46" s="25">
        <v>100</v>
      </c>
      <c r="CW46" s="25">
        <v>100</v>
      </c>
      <c r="CX46" s="25">
        <v>100</v>
      </c>
      <c r="CY46" s="25">
        <v>100</v>
      </c>
    </row>
    <row r="47" spans="2:103" x14ac:dyDescent="0.25">
      <c r="B47" s="13" t="s">
        <v>39</v>
      </c>
      <c r="C47" s="25">
        <v>2.3900000000000002E-3</v>
      </c>
      <c r="D47" s="25">
        <v>7.7178800000000006E-2</v>
      </c>
      <c r="E47" s="25">
        <v>0.16779640000000001</v>
      </c>
      <c r="F47" s="25">
        <v>0.27536719999999998</v>
      </c>
      <c r="G47" s="25">
        <v>0.38080920000000001</v>
      </c>
      <c r="H47" s="25">
        <v>0.52551999999999999</v>
      </c>
      <c r="I47" s="25">
        <v>0.65055039999999997</v>
      </c>
      <c r="J47" s="25">
        <v>0.79604200000000003</v>
      </c>
      <c r="K47" s="25">
        <v>0.97396720000000003</v>
      </c>
      <c r="L47" s="25">
        <v>1.1472064</v>
      </c>
      <c r="M47" s="25">
        <v>1.3847</v>
      </c>
      <c r="N47" s="25">
        <v>1.6515572000000001</v>
      </c>
      <c r="O47" s="25">
        <v>1.970216</v>
      </c>
      <c r="P47" s="25">
        <v>2.3031147999999999</v>
      </c>
      <c r="Q47" s="25">
        <v>2.6026576000000001</v>
      </c>
      <c r="R47" s="25">
        <v>3.1325940000000001</v>
      </c>
      <c r="S47" s="25">
        <v>3.550516</v>
      </c>
      <c r="T47" s="25">
        <v>3.9895032000000001</v>
      </c>
      <c r="U47" s="25">
        <v>4.4451267999999997</v>
      </c>
      <c r="V47" s="25">
        <v>5.0205564000000003</v>
      </c>
      <c r="W47" s="25">
        <v>5.523072</v>
      </c>
      <c r="X47" s="25">
        <v>6.1497196000000001</v>
      </c>
      <c r="Y47" s="25">
        <v>6.6439991999999997</v>
      </c>
      <c r="Z47" s="25">
        <v>7.3145319999999998</v>
      </c>
      <c r="AA47" s="25">
        <v>7.9469836000000003</v>
      </c>
      <c r="AB47" s="25">
        <v>8.6424699999999994</v>
      </c>
      <c r="AC47" s="25">
        <v>9.2741596000000008</v>
      </c>
      <c r="AD47" s="25">
        <v>9.9699784000000005</v>
      </c>
      <c r="AE47" s="25">
        <v>10.768788000000001</v>
      </c>
      <c r="AF47" s="25">
        <v>11.6322724</v>
      </c>
      <c r="AG47" s="25">
        <v>12.459963999999999</v>
      </c>
      <c r="AH47" s="25">
        <v>13.197578</v>
      </c>
      <c r="AI47" s="25">
        <v>14.111704400000001</v>
      </c>
      <c r="AJ47" s="25">
        <v>14.8338708</v>
      </c>
      <c r="AK47" s="25">
        <v>15.792961999999999</v>
      </c>
      <c r="AL47" s="25">
        <v>16.932846000000001</v>
      </c>
      <c r="AM47" s="25">
        <v>17.884440000000001</v>
      </c>
      <c r="AN47" s="25">
        <v>18.8623844</v>
      </c>
      <c r="AO47" s="25">
        <v>20.0113728</v>
      </c>
      <c r="AP47" s="25">
        <v>21.162028800000002</v>
      </c>
      <c r="AQ47" s="25">
        <v>22.218900000000001</v>
      </c>
      <c r="AR47" s="25">
        <v>23.404457600000001</v>
      </c>
      <c r="AS47" s="25">
        <v>24.425574399999999</v>
      </c>
      <c r="AT47" s="25">
        <v>25.486972399999999</v>
      </c>
      <c r="AU47" s="25">
        <v>26.6725192</v>
      </c>
      <c r="AV47" s="25">
        <v>28.106914</v>
      </c>
      <c r="AW47" s="25">
        <v>29.708865200000002</v>
      </c>
      <c r="AX47" s="25">
        <v>31.041987200000001</v>
      </c>
      <c r="AY47" s="25">
        <v>32.331499200000003</v>
      </c>
      <c r="AZ47" s="25">
        <v>33.844447600000002</v>
      </c>
      <c r="BA47" s="25">
        <v>35.186410000000002</v>
      </c>
      <c r="BB47" s="25">
        <v>36.276604800000001</v>
      </c>
      <c r="BC47" s="25">
        <v>37.808199999999999</v>
      </c>
      <c r="BD47" s="25">
        <v>39.2198396</v>
      </c>
      <c r="BE47" s="25">
        <v>40.796278000000001</v>
      </c>
      <c r="BF47" s="25">
        <v>42.442272000000003</v>
      </c>
      <c r="BG47" s="25">
        <v>43.897957599999998</v>
      </c>
      <c r="BH47" s="25">
        <v>45.706218399999997</v>
      </c>
      <c r="BI47" s="25">
        <v>47.519430399999997</v>
      </c>
      <c r="BJ47" s="25">
        <v>49.088211999999999</v>
      </c>
      <c r="BK47" s="25">
        <v>51.136006000000002</v>
      </c>
      <c r="BL47" s="25">
        <v>52.8927616</v>
      </c>
      <c r="BM47" s="25">
        <v>54.797508800000003</v>
      </c>
      <c r="BN47" s="25">
        <v>56.558616800000003</v>
      </c>
      <c r="BO47" s="25">
        <v>58.855475200000001</v>
      </c>
      <c r="BP47" s="25">
        <v>60.847757999999999</v>
      </c>
      <c r="BQ47" s="25">
        <v>63.026237600000002</v>
      </c>
      <c r="BR47" s="25">
        <v>64.852770000000007</v>
      </c>
      <c r="BS47" s="25">
        <v>67.137098399999999</v>
      </c>
      <c r="BT47" s="25">
        <v>69.662672000000001</v>
      </c>
      <c r="BU47" s="25">
        <v>72.023700000000005</v>
      </c>
      <c r="BV47" s="25">
        <v>74.4980324</v>
      </c>
      <c r="BW47" s="25">
        <v>76.489660000000001</v>
      </c>
      <c r="BX47" s="25">
        <v>78.761735599999994</v>
      </c>
      <c r="BY47" s="25">
        <v>81.014488799999995</v>
      </c>
      <c r="BZ47" s="25">
        <v>83.396630000000002</v>
      </c>
      <c r="CA47" s="25">
        <v>85.313985599999995</v>
      </c>
      <c r="CB47" s="25">
        <v>87.295921199999995</v>
      </c>
      <c r="CC47" s="25">
        <v>89.295557200000005</v>
      </c>
      <c r="CD47" s="25">
        <v>91.332074399999996</v>
      </c>
      <c r="CE47" s="25">
        <v>93.212404000000006</v>
      </c>
      <c r="CF47" s="25">
        <v>95.2384184</v>
      </c>
      <c r="CG47" s="25">
        <v>97.207138400000005</v>
      </c>
      <c r="CH47" s="25">
        <v>98.9410168</v>
      </c>
      <c r="CI47" s="25">
        <v>99.995947599999994</v>
      </c>
      <c r="CJ47" s="25">
        <v>100</v>
      </c>
      <c r="CK47" s="25">
        <v>100</v>
      </c>
      <c r="CL47" s="25">
        <v>100</v>
      </c>
      <c r="CM47" s="25">
        <v>100</v>
      </c>
      <c r="CN47" s="25">
        <v>100</v>
      </c>
      <c r="CO47" s="25">
        <v>100</v>
      </c>
      <c r="CP47" s="25">
        <v>100</v>
      </c>
      <c r="CQ47" s="25">
        <v>100</v>
      </c>
      <c r="CR47" s="25">
        <v>100</v>
      </c>
      <c r="CS47" s="25">
        <v>100</v>
      </c>
      <c r="CT47" s="25">
        <v>100</v>
      </c>
      <c r="CU47" s="25">
        <v>100</v>
      </c>
      <c r="CV47" s="25">
        <v>100</v>
      </c>
      <c r="CW47" s="25">
        <v>100</v>
      </c>
      <c r="CX47" s="25">
        <v>100</v>
      </c>
      <c r="CY47" s="25">
        <v>100</v>
      </c>
    </row>
    <row r="48" spans="2:103" x14ac:dyDescent="0.25">
      <c r="B48" s="13" t="s">
        <v>40</v>
      </c>
      <c r="C48" s="25">
        <v>1.553E-2</v>
      </c>
      <c r="D48" s="25">
        <v>0.3863972</v>
      </c>
      <c r="E48" s="25">
        <v>0.73548400000000003</v>
      </c>
      <c r="F48" s="25">
        <v>1.1039152000000001</v>
      </c>
      <c r="G48" s="25">
        <v>1.4609011999999999</v>
      </c>
      <c r="H48" s="25">
        <v>1.890971</v>
      </c>
      <c r="I48" s="25">
        <v>2.3700016000000002</v>
      </c>
      <c r="J48" s="25">
        <v>2.9965858000000001</v>
      </c>
      <c r="K48" s="25">
        <v>3.6277324000000002</v>
      </c>
      <c r="L48" s="25">
        <v>4.1795850000000003</v>
      </c>
      <c r="M48" s="25">
        <v>4.8482269999999996</v>
      </c>
      <c r="N48" s="25">
        <v>5.5350228000000001</v>
      </c>
      <c r="O48" s="25">
        <v>6.1245311999999998</v>
      </c>
      <c r="P48" s="25">
        <v>6.7223880999999999</v>
      </c>
      <c r="Q48" s="25">
        <v>7.6050769999999996</v>
      </c>
      <c r="R48" s="25">
        <v>8.3203294999999997</v>
      </c>
      <c r="S48" s="25">
        <v>9.2603039999999996</v>
      </c>
      <c r="T48" s="25">
        <v>10.0813556</v>
      </c>
      <c r="U48" s="25">
        <v>11.0862224</v>
      </c>
      <c r="V48" s="25">
        <v>12.1974129</v>
      </c>
      <c r="W48" s="25">
        <v>13.021768</v>
      </c>
      <c r="X48" s="25">
        <v>13.9207147</v>
      </c>
      <c r="Y48" s="25">
        <v>14.740174</v>
      </c>
      <c r="Z48" s="25">
        <v>15.734477999999999</v>
      </c>
      <c r="AA48" s="25">
        <v>17.054161199999999</v>
      </c>
      <c r="AB48" s="25">
        <v>18.086179999999999</v>
      </c>
      <c r="AC48" s="25">
        <v>19.247340000000001</v>
      </c>
      <c r="AD48" s="25">
        <v>20.341297900000001</v>
      </c>
      <c r="AE48" s="25">
        <v>21.709781199999998</v>
      </c>
      <c r="AF48" s="25">
        <v>23.032642899999999</v>
      </c>
      <c r="AG48" s="25">
        <v>24.038799000000001</v>
      </c>
      <c r="AH48" s="25">
        <v>25.323394100000002</v>
      </c>
      <c r="AI48" s="25">
        <v>26.4413564</v>
      </c>
      <c r="AJ48" s="25">
        <v>27.7482662</v>
      </c>
      <c r="AK48" s="25">
        <v>29.2176902</v>
      </c>
      <c r="AL48" s="25">
        <v>30.790044000000002</v>
      </c>
      <c r="AM48" s="25">
        <v>31.923869199999999</v>
      </c>
      <c r="AN48" s="25">
        <v>33.486297800000003</v>
      </c>
      <c r="AO48" s="25">
        <v>34.896009399999997</v>
      </c>
      <c r="AP48" s="25">
        <v>36.113844899999997</v>
      </c>
      <c r="AQ48" s="25">
        <v>37.411718</v>
      </c>
      <c r="AR48" s="25">
        <v>38.958659699999998</v>
      </c>
      <c r="AS48" s="25">
        <v>40.188217600000002</v>
      </c>
      <c r="AT48" s="25">
        <v>41.364901500000002</v>
      </c>
      <c r="AU48" s="25">
        <v>42.894949599999997</v>
      </c>
      <c r="AV48" s="25">
        <v>44.258118000000003</v>
      </c>
      <c r="AW48" s="25">
        <v>45.724885200000003</v>
      </c>
      <c r="AX48" s="25">
        <v>47.168445900000002</v>
      </c>
      <c r="AY48" s="25">
        <v>48.607475600000001</v>
      </c>
      <c r="AZ48" s="25">
        <v>50.302076200000002</v>
      </c>
      <c r="BA48" s="25">
        <v>51.945259999999998</v>
      </c>
      <c r="BB48" s="25">
        <v>53.5382885</v>
      </c>
      <c r="BC48" s="25">
        <v>54.957444799999998</v>
      </c>
      <c r="BD48" s="25">
        <v>56.736690400000001</v>
      </c>
      <c r="BE48" s="25">
        <v>58.6911542</v>
      </c>
      <c r="BF48" s="25">
        <v>60.483647499999996</v>
      </c>
      <c r="BG48" s="25">
        <v>62.314459999999997</v>
      </c>
      <c r="BH48" s="25">
        <v>63.9802179</v>
      </c>
      <c r="BI48" s="25">
        <v>65.604749200000001</v>
      </c>
      <c r="BJ48" s="25">
        <v>67.314465799999994</v>
      </c>
      <c r="BK48" s="25">
        <v>69.070502000000005</v>
      </c>
      <c r="BL48" s="25">
        <v>71.158231200000003</v>
      </c>
      <c r="BM48" s="25">
        <v>72.982676799999993</v>
      </c>
      <c r="BN48" s="25">
        <v>74.720924299999993</v>
      </c>
      <c r="BO48" s="25">
        <v>76.452699199999998</v>
      </c>
      <c r="BP48" s="25">
        <v>78.166683000000006</v>
      </c>
      <c r="BQ48" s="25">
        <v>80.105670000000003</v>
      </c>
      <c r="BR48" s="25">
        <v>81.987046100000001</v>
      </c>
      <c r="BS48" s="25">
        <v>84.049981599999995</v>
      </c>
      <c r="BT48" s="25">
        <v>85.592669200000103</v>
      </c>
      <c r="BU48" s="25">
        <v>87.286477000000005</v>
      </c>
      <c r="BV48" s="25">
        <v>88.922378399999999</v>
      </c>
      <c r="BW48" s="25">
        <v>90.644618800000003</v>
      </c>
      <c r="BX48" s="25">
        <v>92.239717900000002</v>
      </c>
      <c r="BY48" s="25">
        <v>93.667242799999997</v>
      </c>
      <c r="BZ48" s="25">
        <v>95.410905</v>
      </c>
      <c r="CA48" s="25">
        <v>97.046031999999997</v>
      </c>
      <c r="CB48" s="25">
        <v>98.640511599999996</v>
      </c>
      <c r="CC48" s="25">
        <v>99.871592800000002</v>
      </c>
      <c r="CD48" s="25">
        <v>100</v>
      </c>
      <c r="CE48" s="25">
        <v>100</v>
      </c>
      <c r="CF48" s="25">
        <v>100</v>
      </c>
      <c r="CG48" s="25">
        <v>100</v>
      </c>
      <c r="CH48" s="25">
        <v>100</v>
      </c>
      <c r="CI48" s="25">
        <v>100</v>
      </c>
      <c r="CJ48" s="25">
        <v>100</v>
      </c>
      <c r="CK48" s="25">
        <v>100</v>
      </c>
      <c r="CL48" s="25">
        <v>100</v>
      </c>
      <c r="CM48" s="25">
        <v>100</v>
      </c>
      <c r="CN48" s="25">
        <v>100</v>
      </c>
      <c r="CO48" s="25">
        <v>100</v>
      </c>
      <c r="CP48" s="25">
        <v>100</v>
      </c>
      <c r="CQ48" s="25">
        <v>100</v>
      </c>
      <c r="CR48" s="25">
        <v>100</v>
      </c>
      <c r="CS48" s="25">
        <v>100</v>
      </c>
      <c r="CT48" s="25">
        <v>100</v>
      </c>
      <c r="CU48" s="25">
        <v>100</v>
      </c>
      <c r="CV48" s="25">
        <v>100</v>
      </c>
      <c r="CW48" s="25">
        <v>100</v>
      </c>
      <c r="CX48" s="25">
        <v>100</v>
      </c>
      <c r="CY48" s="25">
        <v>100</v>
      </c>
    </row>
    <row r="49" spans="2:103" x14ac:dyDescent="0.25">
      <c r="B49" s="13" t="s">
        <v>2</v>
      </c>
      <c r="C49" s="25">
        <v>3.2399999999999998E-3</v>
      </c>
      <c r="D49" s="25">
        <v>3.3046399999999997E-2</v>
      </c>
      <c r="E49" s="25">
        <v>6.4791600000000005E-2</v>
      </c>
      <c r="F49" s="25">
        <v>9.8687200000000003E-2</v>
      </c>
      <c r="G49" s="25">
        <v>0.14122599999999999</v>
      </c>
      <c r="H49" s="25">
        <v>0.173458</v>
      </c>
      <c r="I49" s="25">
        <v>0.213784</v>
      </c>
      <c r="J49" s="25">
        <v>0.25480439999999999</v>
      </c>
      <c r="K49" s="25">
        <v>0.3096024</v>
      </c>
      <c r="L49" s="25">
        <v>0.3580372</v>
      </c>
      <c r="M49" s="25">
        <v>0.40463399999999999</v>
      </c>
      <c r="N49" s="25">
        <v>0.4824444</v>
      </c>
      <c r="O49" s="25">
        <v>0.54433880000000001</v>
      </c>
      <c r="P49" s="25">
        <v>0.60039960000000003</v>
      </c>
      <c r="Q49" s="25">
        <v>0.67576840000000005</v>
      </c>
      <c r="R49" s="25">
        <v>0.75586799999999998</v>
      </c>
      <c r="S49" s="25">
        <v>0.8357116</v>
      </c>
      <c r="T49" s="25">
        <v>0.94237599999999999</v>
      </c>
      <c r="U49" s="25">
        <v>1.0263815999999999</v>
      </c>
      <c r="V49" s="25">
        <v>1.1172036000000001</v>
      </c>
      <c r="W49" s="25">
        <v>1.2143999999999999</v>
      </c>
      <c r="X49" s="25">
        <v>1.3348340000000001</v>
      </c>
      <c r="Y49" s="25">
        <v>1.4610836</v>
      </c>
      <c r="Z49" s="25">
        <v>1.5986444</v>
      </c>
      <c r="AA49" s="25">
        <v>1.7385864</v>
      </c>
      <c r="AB49" s="25">
        <v>1.9317</v>
      </c>
      <c r="AC49" s="25">
        <v>2.0963584000000002</v>
      </c>
      <c r="AD49" s="25">
        <v>2.2797456</v>
      </c>
      <c r="AE49" s="25">
        <v>2.4425300000000001</v>
      </c>
      <c r="AF49" s="25">
        <v>2.6184675999999998</v>
      </c>
      <c r="AG49" s="25">
        <v>2.8978700000000002</v>
      </c>
      <c r="AH49" s="25">
        <v>3.1309632000000001</v>
      </c>
      <c r="AI49" s="25">
        <v>3.4302047999999998</v>
      </c>
      <c r="AJ49" s="25">
        <v>3.6285875999999999</v>
      </c>
      <c r="AK49" s="25">
        <v>3.8988043999999999</v>
      </c>
      <c r="AL49" s="25">
        <v>4.1474060000000001</v>
      </c>
      <c r="AM49" s="25">
        <v>4.4427700000000003</v>
      </c>
      <c r="AN49" s="25">
        <v>4.7236371999999998</v>
      </c>
      <c r="AO49" s="25">
        <v>5.0126451999999997</v>
      </c>
      <c r="AP49" s="25">
        <v>5.3525083999999996</v>
      </c>
      <c r="AQ49" s="25">
        <v>5.724278</v>
      </c>
      <c r="AR49" s="25">
        <v>6.1037952000000004</v>
      </c>
      <c r="AS49" s="25">
        <v>6.5179828000000004</v>
      </c>
      <c r="AT49" s="25">
        <v>6.8946747999999998</v>
      </c>
      <c r="AU49" s="25">
        <v>7.2599891999999997</v>
      </c>
      <c r="AV49" s="25">
        <v>7.716488</v>
      </c>
      <c r="AW49" s="25">
        <v>8.2068247999999997</v>
      </c>
      <c r="AX49" s="25">
        <v>8.6529468000000005</v>
      </c>
      <c r="AY49" s="25">
        <v>9.0987732000000001</v>
      </c>
      <c r="AZ49" s="25">
        <v>9.4555767999999993</v>
      </c>
      <c r="BA49" s="25">
        <v>9.9410000000000007</v>
      </c>
      <c r="BB49" s="25">
        <v>10.5187712</v>
      </c>
      <c r="BC49" s="25">
        <v>11.026852399999999</v>
      </c>
      <c r="BD49" s="25">
        <v>11.6819536</v>
      </c>
      <c r="BE49" s="25">
        <v>12.250608</v>
      </c>
      <c r="BF49" s="25">
        <v>12.800916000000001</v>
      </c>
      <c r="BG49" s="25">
        <v>13.6281968</v>
      </c>
      <c r="BH49" s="25">
        <v>14.4169464</v>
      </c>
      <c r="BI49" s="25">
        <v>15.230984400000001</v>
      </c>
      <c r="BJ49" s="25">
        <v>15.9305252</v>
      </c>
      <c r="BK49" s="25">
        <v>16.630272000000001</v>
      </c>
      <c r="BL49" s="25">
        <v>17.397936399999999</v>
      </c>
      <c r="BM49" s="25">
        <v>18.188605599999999</v>
      </c>
      <c r="BN49" s="25">
        <v>19.282162</v>
      </c>
      <c r="BO49" s="25">
        <v>20.444173599999999</v>
      </c>
      <c r="BP49" s="25">
        <v>21.390395999999999</v>
      </c>
      <c r="BQ49" s="25">
        <v>22.252283599999998</v>
      </c>
      <c r="BR49" s="25">
        <v>23.330586400000001</v>
      </c>
      <c r="BS49" s="25">
        <v>24.422609600000001</v>
      </c>
      <c r="BT49" s="25">
        <v>25.481335600000001</v>
      </c>
      <c r="BU49" s="25">
        <v>26.632388000000098</v>
      </c>
      <c r="BV49" s="25">
        <v>28.245989600000001</v>
      </c>
      <c r="BW49" s="25">
        <v>29.742808799999999</v>
      </c>
      <c r="BX49" s="25">
        <v>31.128439199999999</v>
      </c>
      <c r="BY49" s="25">
        <v>32.783563999999998</v>
      </c>
      <c r="BZ49" s="25">
        <v>34.331740000000003</v>
      </c>
      <c r="CA49" s="25">
        <v>35.644757599999998</v>
      </c>
      <c r="CB49" s="25">
        <v>37.148317200000001</v>
      </c>
      <c r="CC49" s="25">
        <v>38.8585536</v>
      </c>
      <c r="CD49" s="25">
        <v>41.45711</v>
      </c>
      <c r="CE49" s="25">
        <v>43.245323999999997</v>
      </c>
      <c r="CF49" s="25">
        <v>46.292282399999998</v>
      </c>
      <c r="CG49" s="25">
        <v>49.217045599999999</v>
      </c>
      <c r="CH49" s="25">
        <v>51.779766000000002</v>
      </c>
      <c r="CI49" s="25">
        <v>54.9711152</v>
      </c>
      <c r="CJ49" s="25">
        <v>57.473045999999997</v>
      </c>
      <c r="CK49" s="25">
        <v>60.729948799999903</v>
      </c>
      <c r="CL49" s="25">
        <v>64.543108799999999</v>
      </c>
      <c r="CM49" s="25">
        <v>69.719847200000004</v>
      </c>
      <c r="CN49" s="25">
        <v>74.948170000000005</v>
      </c>
      <c r="CO49" s="25">
        <v>78.855180000000004</v>
      </c>
      <c r="CP49" s="25">
        <v>83.126047999999997</v>
      </c>
      <c r="CQ49" s="25">
        <v>87.445066800000106</v>
      </c>
      <c r="CR49" s="25">
        <v>92.259019600000002</v>
      </c>
      <c r="CS49" s="25">
        <v>97.158124799999996</v>
      </c>
      <c r="CT49" s="25">
        <v>99.647189999999995</v>
      </c>
      <c r="CU49" s="25">
        <v>100</v>
      </c>
      <c r="CV49" s="25">
        <v>100</v>
      </c>
      <c r="CW49" s="25">
        <v>100</v>
      </c>
      <c r="CX49" s="25">
        <v>100</v>
      </c>
      <c r="CY49" s="25">
        <v>100</v>
      </c>
    </row>
    <row r="50" spans="2:103" x14ac:dyDescent="0.25">
      <c r="B50" s="13" t="s">
        <v>26</v>
      </c>
      <c r="C50" s="25">
        <v>2.4000000000000001E-4</v>
      </c>
      <c r="D50" s="25">
        <v>3.2534999999999999E-3</v>
      </c>
      <c r="E50" s="25">
        <v>6.2148000000000004E-3</v>
      </c>
      <c r="F50" s="25">
        <v>1.2483299999999999E-2</v>
      </c>
      <c r="G50" s="25">
        <v>1.8725200000000001E-2</v>
      </c>
      <c r="H50" s="25">
        <v>2.5062999999999998E-2</v>
      </c>
      <c r="I50" s="25">
        <v>3.1730000000000001E-2</v>
      </c>
      <c r="J50" s="25">
        <v>4.2415599999999998E-2</v>
      </c>
      <c r="K50" s="25">
        <v>5.4231599999999998E-2</v>
      </c>
      <c r="L50" s="25">
        <v>6.4512100000000003E-2</v>
      </c>
      <c r="M50" s="25">
        <v>8.5854E-2</v>
      </c>
      <c r="N50" s="25">
        <v>9.7388699999999995E-2</v>
      </c>
      <c r="O50" s="25">
        <v>0.11944399999999999</v>
      </c>
      <c r="P50" s="25">
        <v>0.13709389999999999</v>
      </c>
      <c r="Q50" s="25">
        <v>0.16509399999999999</v>
      </c>
      <c r="R50" s="25">
        <v>0.1899555</v>
      </c>
      <c r="S50" s="25">
        <v>0.20702519999999999</v>
      </c>
      <c r="T50" s="25">
        <v>0.2318491</v>
      </c>
      <c r="U50" s="25">
        <v>0.2553144</v>
      </c>
      <c r="V50" s="25">
        <v>0.2990816</v>
      </c>
      <c r="W50" s="25">
        <v>0.33950000000000002</v>
      </c>
      <c r="X50" s="25">
        <v>0.37066529999999998</v>
      </c>
      <c r="Y50" s="25">
        <v>0.41065679999999999</v>
      </c>
      <c r="Z50" s="25">
        <v>0.46338990000000002</v>
      </c>
      <c r="AA50" s="25">
        <v>0.54191599999999995</v>
      </c>
      <c r="AB50" s="25">
        <v>0.59083750000000002</v>
      </c>
      <c r="AC50" s="25">
        <v>0.65612780000000004</v>
      </c>
      <c r="AD50" s="25">
        <v>0.72081870000000003</v>
      </c>
      <c r="AE50" s="25">
        <v>0.78087800000000096</v>
      </c>
      <c r="AF50" s="25">
        <v>0.89560280000000003</v>
      </c>
      <c r="AG50" s="25">
        <v>0.98372000000000004</v>
      </c>
      <c r="AH50" s="25">
        <v>1.0787089999999999</v>
      </c>
      <c r="AI50" s="25">
        <v>1.1759896000000001</v>
      </c>
      <c r="AJ50" s="25">
        <v>1.2546813000000001</v>
      </c>
      <c r="AK50" s="25">
        <v>1.3670164</v>
      </c>
      <c r="AL50" s="25">
        <v>1.4525455</v>
      </c>
      <c r="AM50" s="25">
        <v>1.5993151999999999</v>
      </c>
      <c r="AN50" s="25">
        <v>1.7232449000000001</v>
      </c>
      <c r="AO50" s="25">
        <v>1.8606370000000001</v>
      </c>
      <c r="AP50" s="25">
        <v>1.9681629</v>
      </c>
      <c r="AQ50" s="25">
        <v>2.1451760000000002</v>
      </c>
      <c r="AR50" s="25">
        <v>2.3067397999999999</v>
      </c>
      <c r="AS50" s="25">
        <v>2.4536058000000001</v>
      </c>
      <c r="AT50" s="25">
        <v>2.5536791000000001</v>
      </c>
      <c r="AU50" s="25">
        <v>2.7451780000000001</v>
      </c>
      <c r="AV50" s="25">
        <v>2.9389715000000001</v>
      </c>
      <c r="AW50" s="25">
        <v>3.214836</v>
      </c>
      <c r="AX50" s="25">
        <v>3.4153245999999999</v>
      </c>
      <c r="AY50" s="25">
        <v>3.6173595999999999</v>
      </c>
      <c r="AZ50" s="25">
        <v>3.8193340999999998</v>
      </c>
      <c r="BA50" s="25">
        <v>3.9895399999999999</v>
      </c>
      <c r="BB50" s="25">
        <v>4.2137893999999996</v>
      </c>
      <c r="BC50" s="25">
        <v>4.4620524000000001</v>
      </c>
      <c r="BD50" s="25">
        <v>4.6254321000000003</v>
      </c>
      <c r="BE50" s="25">
        <v>4.9341679999999997</v>
      </c>
      <c r="BF50" s="25">
        <v>5.1324684999999999</v>
      </c>
      <c r="BG50" s="25">
        <v>5.4480840000000104</v>
      </c>
      <c r="BH50" s="25">
        <v>5.7604946999999997</v>
      </c>
      <c r="BI50" s="25">
        <v>6.1189287999999999</v>
      </c>
      <c r="BJ50" s="25">
        <v>6.4108932999999997</v>
      </c>
      <c r="BK50" s="25">
        <v>6.8328899999999999</v>
      </c>
      <c r="BL50" s="25">
        <v>7.2378581000000004</v>
      </c>
      <c r="BM50" s="25">
        <v>7.5574928000000003</v>
      </c>
      <c r="BN50" s="25">
        <v>7.9105765000000003</v>
      </c>
      <c r="BO50" s="25">
        <v>8.1921743999999901</v>
      </c>
      <c r="BP50" s="25">
        <v>8.6009080000000004</v>
      </c>
      <c r="BQ50" s="25">
        <v>8.9297026000000006</v>
      </c>
      <c r="BR50" s="25">
        <v>9.5570491000000004</v>
      </c>
      <c r="BS50" s="25">
        <v>10.114993200000001</v>
      </c>
      <c r="BT50" s="25">
        <v>10.580955899999999</v>
      </c>
      <c r="BU50" s="25">
        <v>11.010096000000001</v>
      </c>
      <c r="BV50" s="25">
        <v>11.4439475</v>
      </c>
      <c r="BW50" s="25">
        <v>11.880973600000001</v>
      </c>
      <c r="BX50" s="25">
        <v>12.391653</v>
      </c>
      <c r="BY50" s="25">
        <v>12.918848799999999</v>
      </c>
      <c r="BZ50" s="25">
        <v>13.327842499999999</v>
      </c>
      <c r="CA50" s="25">
        <v>13.877579600000001</v>
      </c>
      <c r="CB50" s="25">
        <v>14.8123209</v>
      </c>
      <c r="CC50" s="25">
        <v>15.4353874</v>
      </c>
      <c r="CD50" s="25">
        <v>16.094067599999999</v>
      </c>
      <c r="CE50" s="25">
        <v>16.770009999999999</v>
      </c>
      <c r="CF50" s="25">
        <v>18.123998499999999</v>
      </c>
      <c r="CG50" s="25">
        <v>18.9761056</v>
      </c>
      <c r="CH50" s="25">
        <v>20.0366058</v>
      </c>
      <c r="CI50" s="25">
        <v>21.384104799999999</v>
      </c>
      <c r="CJ50" s="25">
        <v>22.896588999999999</v>
      </c>
      <c r="CK50" s="25">
        <v>24.356746999999999</v>
      </c>
      <c r="CL50" s="25">
        <v>25.951712000000001</v>
      </c>
      <c r="CM50" s="25">
        <v>27.957439999999998</v>
      </c>
      <c r="CN50" s="25">
        <v>29.687991400000001</v>
      </c>
      <c r="CO50" s="25">
        <v>32.273235999999997</v>
      </c>
      <c r="CP50" s="25">
        <v>36.136783700000002</v>
      </c>
      <c r="CQ50" s="25">
        <v>40.094699200000001</v>
      </c>
      <c r="CR50" s="25">
        <v>45.118818400000002</v>
      </c>
      <c r="CS50" s="25">
        <v>52.904400199999998</v>
      </c>
      <c r="CT50" s="25">
        <v>61.003263000000103</v>
      </c>
      <c r="CU50" s="25">
        <v>69.648547199999996</v>
      </c>
      <c r="CV50" s="25">
        <v>77.354311199999898</v>
      </c>
      <c r="CW50" s="25">
        <v>88.566773999999896</v>
      </c>
      <c r="CX50" s="25">
        <v>98.592966399999995</v>
      </c>
      <c r="CY50" s="25">
        <v>100</v>
      </c>
    </row>
    <row r="52" spans="2:103" x14ac:dyDescent="0.25">
      <c r="B52" s="23">
        <f>SUM(C54:CY59)</f>
        <v>0</v>
      </c>
    </row>
    <row r="53" spans="2:103" x14ac:dyDescent="0.25">
      <c r="C53" s="18">
        <v>0</v>
      </c>
      <c r="D53" s="18">
        <v>0.01</v>
      </c>
      <c r="E53" s="18">
        <v>0.02</v>
      </c>
      <c r="F53" s="18">
        <v>0.03</v>
      </c>
      <c r="G53" s="18">
        <v>0.04</v>
      </c>
      <c r="H53" s="18">
        <v>0.05</v>
      </c>
      <c r="I53" s="18">
        <v>0.06</v>
      </c>
      <c r="J53" s="18">
        <v>7.0000000000000007E-2</v>
      </c>
      <c r="K53" s="18">
        <v>0.08</v>
      </c>
      <c r="L53" s="18">
        <v>0.09</v>
      </c>
      <c r="M53" s="18">
        <v>0.1</v>
      </c>
      <c r="N53" s="18">
        <v>0.11</v>
      </c>
      <c r="O53" s="18">
        <v>0.12</v>
      </c>
      <c r="P53" s="18">
        <v>0.13</v>
      </c>
      <c r="Q53" s="18">
        <v>0.14000000000000001</v>
      </c>
      <c r="R53" s="18">
        <v>0.15</v>
      </c>
      <c r="S53" s="18">
        <v>0.16</v>
      </c>
      <c r="T53" s="18">
        <v>0.17</v>
      </c>
      <c r="U53" s="18">
        <v>0.18</v>
      </c>
      <c r="V53" s="18">
        <v>0.19</v>
      </c>
      <c r="W53" s="18">
        <v>0.2</v>
      </c>
      <c r="X53" s="18">
        <v>0.21</v>
      </c>
      <c r="Y53" s="18">
        <v>0.22</v>
      </c>
      <c r="Z53" s="18">
        <v>0.23</v>
      </c>
      <c r="AA53" s="18">
        <v>0.24</v>
      </c>
      <c r="AB53" s="18">
        <v>0.25</v>
      </c>
      <c r="AC53" s="18">
        <v>0.26</v>
      </c>
      <c r="AD53" s="18">
        <v>0.27</v>
      </c>
      <c r="AE53" s="18">
        <v>0.28000000000000003</v>
      </c>
      <c r="AF53" s="18">
        <v>0.28999999999999998</v>
      </c>
      <c r="AG53" s="18">
        <v>0.3</v>
      </c>
      <c r="AH53" s="18">
        <v>0.31</v>
      </c>
      <c r="AI53" s="18">
        <v>0.32</v>
      </c>
      <c r="AJ53" s="18">
        <v>0.33</v>
      </c>
      <c r="AK53" s="18">
        <v>0.34</v>
      </c>
      <c r="AL53" s="18">
        <v>0.35</v>
      </c>
      <c r="AM53" s="18">
        <v>0.36</v>
      </c>
      <c r="AN53" s="18">
        <v>0.37</v>
      </c>
      <c r="AO53" s="18">
        <v>0.38</v>
      </c>
      <c r="AP53" s="18">
        <v>0.39</v>
      </c>
      <c r="AQ53" s="18">
        <v>0.4</v>
      </c>
      <c r="AR53" s="18">
        <v>0.41</v>
      </c>
      <c r="AS53" s="18">
        <v>0.42</v>
      </c>
      <c r="AT53" s="18">
        <v>0.43</v>
      </c>
      <c r="AU53" s="18">
        <v>0.44</v>
      </c>
      <c r="AV53" s="18">
        <v>0.45</v>
      </c>
      <c r="AW53" s="18">
        <v>0.46</v>
      </c>
      <c r="AX53" s="18">
        <v>0.47</v>
      </c>
      <c r="AY53" s="18">
        <v>0.48</v>
      </c>
      <c r="AZ53" s="18">
        <v>0.49</v>
      </c>
      <c r="BA53" s="18">
        <v>0.5</v>
      </c>
      <c r="BB53" s="18">
        <v>0.51</v>
      </c>
      <c r="BC53" s="18">
        <v>0.52</v>
      </c>
      <c r="BD53" s="18">
        <v>0.53</v>
      </c>
      <c r="BE53" s="18">
        <v>0.54</v>
      </c>
      <c r="BF53" s="18">
        <v>0.55000000000000004</v>
      </c>
      <c r="BG53" s="18">
        <v>0.56000000000000005</v>
      </c>
      <c r="BH53" s="18">
        <v>0.56999999999999995</v>
      </c>
      <c r="BI53" s="18">
        <v>0.57999999999999996</v>
      </c>
      <c r="BJ53" s="18">
        <v>0.59</v>
      </c>
      <c r="BK53" s="18">
        <v>0.6</v>
      </c>
      <c r="BL53" s="18">
        <v>0.61</v>
      </c>
      <c r="BM53" s="18">
        <v>0.62</v>
      </c>
      <c r="BN53" s="18">
        <v>0.63</v>
      </c>
      <c r="BO53" s="18">
        <v>0.64</v>
      </c>
      <c r="BP53" s="18">
        <v>0.65</v>
      </c>
      <c r="BQ53" s="18">
        <v>0.66</v>
      </c>
      <c r="BR53" s="18">
        <v>0.67</v>
      </c>
      <c r="BS53" s="18">
        <v>0.68</v>
      </c>
      <c r="BT53" s="18">
        <v>0.69</v>
      </c>
      <c r="BU53" s="18">
        <v>0.7</v>
      </c>
      <c r="BV53" s="18">
        <v>0.71</v>
      </c>
      <c r="BW53" s="18">
        <v>0.72</v>
      </c>
      <c r="BX53" s="18">
        <v>0.73</v>
      </c>
      <c r="BY53" s="18">
        <v>0.74</v>
      </c>
      <c r="BZ53" s="18">
        <v>0.75</v>
      </c>
      <c r="CA53" s="18">
        <v>0.76</v>
      </c>
      <c r="CB53" s="18">
        <v>0.77</v>
      </c>
      <c r="CC53" s="18">
        <v>0.78</v>
      </c>
      <c r="CD53" s="18">
        <v>0.79</v>
      </c>
      <c r="CE53" s="18">
        <v>0.8</v>
      </c>
      <c r="CF53" s="18">
        <v>0.81</v>
      </c>
      <c r="CG53" s="18">
        <v>0.82</v>
      </c>
      <c r="CH53" s="18">
        <v>0.83</v>
      </c>
      <c r="CI53" s="18">
        <v>0.84</v>
      </c>
      <c r="CJ53" s="18">
        <v>0.85</v>
      </c>
      <c r="CK53" s="18">
        <v>0.86</v>
      </c>
      <c r="CL53" s="18">
        <v>0.87</v>
      </c>
      <c r="CM53" s="18">
        <v>0.88</v>
      </c>
      <c r="CN53" s="18">
        <v>0.89</v>
      </c>
      <c r="CO53" s="18">
        <v>0.9</v>
      </c>
      <c r="CP53" s="18">
        <v>0.91</v>
      </c>
      <c r="CQ53" s="18">
        <v>0.92</v>
      </c>
      <c r="CR53" s="18">
        <v>0.93</v>
      </c>
      <c r="CS53" s="18">
        <v>0.94</v>
      </c>
      <c r="CT53" s="18">
        <v>0.95</v>
      </c>
      <c r="CU53" s="18">
        <v>0.96</v>
      </c>
      <c r="CV53" s="18">
        <v>0.97</v>
      </c>
      <c r="CW53" s="18">
        <v>0.98</v>
      </c>
      <c r="CX53" s="18">
        <v>0.99</v>
      </c>
      <c r="CY53" s="18">
        <v>1</v>
      </c>
    </row>
    <row r="54" spans="2:103" x14ac:dyDescent="0.25">
      <c r="B54" s="13" t="s">
        <v>4</v>
      </c>
      <c r="C54" s="25">
        <f>C34-C45</f>
        <v>0</v>
      </c>
      <c r="D54" s="25">
        <f t="shared" ref="D54:BO59" si="7">D34-D45</f>
        <v>0</v>
      </c>
      <c r="E54" s="25">
        <f t="shared" si="7"/>
        <v>0</v>
      </c>
      <c r="F54" s="25">
        <f t="shared" si="7"/>
        <v>0</v>
      </c>
      <c r="G54" s="25">
        <f t="shared" si="7"/>
        <v>0</v>
      </c>
      <c r="H54" s="25">
        <f t="shared" si="7"/>
        <v>0</v>
      </c>
      <c r="I54" s="25">
        <f t="shared" si="7"/>
        <v>0</v>
      </c>
      <c r="J54" s="25">
        <f t="shared" si="7"/>
        <v>0</v>
      </c>
      <c r="K54" s="25">
        <f t="shared" si="7"/>
        <v>0</v>
      </c>
      <c r="L54" s="25">
        <f t="shared" si="7"/>
        <v>0</v>
      </c>
      <c r="M54" s="25">
        <f t="shared" si="7"/>
        <v>0</v>
      </c>
      <c r="N54" s="25">
        <f t="shared" si="7"/>
        <v>0</v>
      </c>
      <c r="O54" s="25">
        <f t="shared" si="7"/>
        <v>0</v>
      </c>
      <c r="P54" s="25">
        <f t="shared" si="7"/>
        <v>0</v>
      </c>
      <c r="Q54" s="25">
        <f t="shared" si="7"/>
        <v>0</v>
      </c>
      <c r="R54" s="25">
        <f t="shared" si="7"/>
        <v>0</v>
      </c>
      <c r="S54" s="25">
        <f t="shared" si="7"/>
        <v>0</v>
      </c>
      <c r="T54" s="25">
        <f t="shared" si="7"/>
        <v>0</v>
      </c>
      <c r="U54" s="25">
        <f t="shared" si="7"/>
        <v>0</v>
      </c>
      <c r="V54" s="25">
        <f t="shared" si="7"/>
        <v>0</v>
      </c>
      <c r="W54" s="25">
        <f t="shared" si="7"/>
        <v>0</v>
      </c>
      <c r="X54" s="25">
        <f t="shared" si="7"/>
        <v>0</v>
      </c>
      <c r="Y54" s="25">
        <f t="shared" si="7"/>
        <v>0</v>
      </c>
      <c r="Z54" s="25">
        <f t="shared" si="7"/>
        <v>0</v>
      </c>
      <c r="AA54" s="25">
        <f t="shared" si="7"/>
        <v>0</v>
      </c>
      <c r="AB54" s="25">
        <f t="shared" si="7"/>
        <v>0</v>
      </c>
      <c r="AC54" s="25">
        <f t="shared" si="7"/>
        <v>0</v>
      </c>
      <c r="AD54" s="25">
        <f t="shared" si="7"/>
        <v>0</v>
      </c>
      <c r="AE54" s="25">
        <f t="shared" si="7"/>
        <v>0</v>
      </c>
      <c r="AF54" s="25">
        <f t="shared" si="7"/>
        <v>0</v>
      </c>
      <c r="AG54" s="25">
        <f t="shared" si="7"/>
        <v>0</v>
      </c>
      <c r="AH54" s="25">
        <f t="shared" si="7"/>
        <v>0</v>
      </c>
      <c r="AI54" s="25">
        <f t="shared" si="7"/>
        <v>0</v>
      </c>
      <c r="AJ54" s="25">
        <f t="shared" si="7"/>
        <v>0</v>
      </c>
      <c r="AK54" s="25">
        <f t="shared" si="7"/>
        <v>0</v>
      </c>
      <c r="AL54" s="25">
        <f t="shared" si="7"/>
        <v>0</v>
      </c>
      <c r="AM54" s="25">
        <f t="shared" si="7"/>
        <v>0</v>
      </c>
      <c r="AN54" s="25">
        <f t="shared" si="7"/>
        <v>0</v>
      </c>
      <c r="AO54" s="25">
        <f t="shared" si="7"/>
        <v>0</v>
      </c>
      <c r="AP54" s="25">
        <f t="shared" si="7"/>
        <v>0</v>
      </c>
      <c r="AQ54" s="25">
        <f t="shared" si="7"/>
        <v>0</v>
      </c>
      <c r="AR54" s="25">
        <f t="shared" si="7"/>
        <v>0</v>
      </c>
      <c r="AS54" s="25">
        <f t="shared" si="7"/>
        <v>0</v>
      </c>
      <c r="AT54" s="25">
        <f t="shared" si="7"/>
        <v>0</v>
      </c>
      <c r="AU54" s="25">
        <f t="shared" si="7"/>
        <v>0</v>
      </c>
      <c r="AV54" s="25">
        <f t="shared" si="7"/>
        <v>0</v>
      </c>
      <c r="AW54" s="25">
        <f t="shared" si="7"/>
        <v>0</v>
      </c>
      <c r="AX54" s="25">
        <f t="shared" si="7"/>
        <v>0</v>
      </c>
      <c r="AY54" s="25">
        <f t="shared" si="7"/>
        <v>0</v>
      </c>
      <c r="AZ54" s="25">
        <f t="shared" si="7"/>
        <v>0</v>
      </c>
      <c r="BA54" s="25">
        <f t="shared" si="7"/>
        <v>0</v>
      </c>
      <c r="BB54" s="25">
        <f t="shared" si="7"/>
        <v>0</v>
      </c>
      <c r="BC54" s="25">
        <f t="shared" si="7"/>
        <v>0</v>
      </c>
      <c r="BD54" s="25">
        <f t="shared" si="7"/>
        <v>0</v>
      </c>
      <c r="BE54" s="25">
        <f t="shared" si="7"/>
        <v>0</v>
      </c>
      <c r="BF54" s="25">
        <f t="shared" si="7"/>
        <v>0</v>
      </c>
      <c r="BG54" s="25">
        <f t="shared" si="7"/>
        <v>0</v>
      </c>
      <c r="BH54" s="25">
        <f t="shared" si="7"/>
        <v>0</v>
      </c>
      <c r="BI54" s="25">
        <f t="shared" si="7"/>
        <v>0</v>
      </c>
      <c r="BJ54" s="25">
        <f t="shared" si="7"/>
        <v>0</v>
      </c>
      <c r="BK54" s="25">
        <f t="shared" si="7"/>
        <v>0</v>
      </c>
      <c r="BL54" s="25">
        <f t="shared" si="7"/>
        <v>0</v>
      </c>
      <c r="BM54" s="25">
        <f t="shared" si="7"/>
        <v>0</v>
      </c>
      <c r="BN54" s="25">
        <f t="shared" si="7"/>
        <v>0</v>
      </c>
      <c r="BO54" s="25">
        <f t="shared" si="7"/>
        <v>0</v>
      </c>
      <c r="BP54" s="25">
        <f t="shared" ref="BP54:CY59" si="8">BP34-BP45</f>
        <v>0</v>
      </c>
      <c r="BQ54" s="25">
        <f t="shared" si="8"/>
        <v>0</v>
      </c>
      <c r="BR54" s="25">
        <f t="shared" si="8"/>
        <v>0</v>
      </c>
      <c r="BS54" s="25">
        <f t="shared" si="8"/>
        <v>0</v>
      </c>
      <c r="BT54" s="25">
        <f t="shared" si="8"/>
        <v>0</v>
      </c>
      <c r="BU54" s="25">
        <f t="shared" si="8"/>
        <v>0</v>
      </c>
      <c r="BV54" s="25">
        <f t="shared" si="8"/>
        <v>0</v>
      </c>
      <c r="BW54" s="25">
        <f t="shared" si="8"/>
        <v>0</v>
      </c>
      <c r="BX54" s="25">
        <f t="shared" si="8"/>
        <v>0</v>
      </c>
      <c r="BY54" s="25">
        <f t="shared" si="8"/>
        <v>0</v>
      </c>
      <c r="BZ54" s="25">
        <f t="shared" si="8"/>
        <v>0</v>
      </c>
      <c r="CA54" s="25">
        <f t="shared" si="8"/>
        <v>0</v>
      </c>
      <c r="CB54" s="25">
        <f t="shared" si="8"/>
        <v>0</v>
      </c>
      <c r="CC54" s="25">
        <f t="shared" si="8"/>
        <v>0</v>
      </c>
      <c r="CD54" s="25">
        <f t="shared" si="8"/>
        <v>0</v>
      </c>
      <c r="CE54" s="25">
        <f t="shared" si="8"/>
        <v>0</v>
      </c>
      <c r="CF54" s="25">
        <f t="shared" si="8"/>
        <v>0</v>
      </c>
      <c r="CG54" s="25">
        <f t="shared" si="8"/>
        <v>0</v>
      </c>
      <c r="CH54" s="25">
        <f t="shared" si="8"/>
        <v>0</v>
      </c>
      <c r="CI54" s="25">
        <f t="shared" si="8"/>
        <v>0</v>
      </c>
      <c r="CJ54" s="25">
        <f t="shared" si="8"/>
        <v>0</v>
      </c>
      <c r="CK54" s="25">
        <f t="shared" si="8"/>
        <v>0</v>
      </c>
      <c r="CL54" s="25">
        <f t="shared" si="8"/>
        <v>0</v>
      </c>
      <c r="CM54" s="25">
        <f t="shared" si="8"/>
        <v>0</v>
      </c>
      <c r="CN54" s="25">
        <f t="shared" si="8"/>
        <v>0</v>
      </c>
      <c r="CO54" s="25">
        <f t="shared" si="8"/>
        <v>0</v>
      </c>
      <c r="CP54" s="25">
        <f t="shared" si="8"/>
        <v>0</v>
      </c>
      <c r="CQ54" s="25">
        <f t="shared" si="8"/>
        <v>0</v>
      </c>
      <c r="CR54" s="25">
        <f t="shared" si="8"/>
        <v>0</v>
      </c>
      <c r="CS54" s="25">
        <f t="shared" si="8"/>
        <v>0</v>
      </c>
      <c r="CT54" s="25">
        <f t="shared" si="8"/>
        <v>0</v>
      </c>
      <c r="CU54" s="25">
        <f t="shared" si="8"/>
        <v>0</v>
      </c>
      <c r="CV54" s="25">
        <f t="shared" si="8"/>
        <v>0</v>
      </c>
      <c r="CW54" s="25">
        <f t="shared" si="8"/>
        <v>0</v>
      </c>
      <c r="CX54" s="25">
        <f t="shared" si="8"/>
        <v>0</v>
      </c>
      <c r="CY54" s="25">
        <f t="shared" si="8"/>
        <v>0</v>
      </c>
    </row>
    <row r="55" spans="2:103" x14ac:dyDescent="0.25">
      <c r="B55" s="13" t="s">
        <v>7</v>
      </c>
      <c r="C55" s="25">
        <f t="shared" ref="C55:BN58" si="9">C35-C46</f>
        <v>0</v>
      </c>
      <c r="D55" s="25">
        <f t="shared" si="9"/>
        <v>0</v>
      </c>
      <c r="E55" s="25">
        <f t="shared" si="9"/>
        <v>0</v>
      </c>
      <c r="F55" s="25">
        <f t="shared" si="9"/>
        <v>0</v>
      </c>
      <c r="G55" s="25">
        <f t="shared" si="9"/>
        <v>0</v>
      </c>
      <c r="H55" s="25">
        <f t="shared" si="9"/>
        <v>0</v>
      </c>
      <c r="I55" s="25">
        <f t="shared" si="9"/>
        <v>0</v>
      </c>
      <c r="J55" s="25">
        <f t="shared" si="9"/>
        <v>0</v>
      </c>
      <c r="K55" s="25">
        <f t="shared" si="9"/>
        <v>0</v>
      </c>
      <c r="L55" s="25">
        <f t="shared" si="9"/>
        <v>0</v>
      </c>
      <c r="M55" s="25">
        <f t="shared" si="9"/>
        <v>0</v>
      </c>
      <c r="N55" s="25">
        <f t="shared" si="9"/>
        <v>0</v>
      </c>
      <c r="O55" s="25">
        <f t="shared" si="9"/>
        <v>0</v>
      </c>
      <c r="P55" s="25">
        <f t="shared" si="9"/>
        <v>0</v>
      </c>
      <c r="Q55" s="25">
        <f t="shared" si="9"/>
        <v>0</v>
      </c>
      <c r="R55" s="25">
        <f t="shared" si="9"/>
        <v>0</v>
      </c>
      <c r="S55" s="25">
        <f t="shared" si="9"/>
        <v>0</v>
      </c>
      <c r="T55" s="25">
        <f t="shared" si="9"/>
        <v>0</v>
      </c>
      <c r="U55" s="25">
        <f t="shared" si="9"/>
        <v>0</v>
      </c>
      <c r="V55" s="25">
        <f t="shared" si="9"/>
        <v>0</v>
      </c>
      <c r="W55" s="25">
        <f t="shared" si="9"/>
        <v>0</v>
      </c>
      <c r="X55" s="25">
        <f t="shared" si="9"/>
        <v>0</v>
      </c>
      <c r="Y55" s="25">
        <f t="shared" si="9"/>
        <v>0</v>
      </c>
      <c r="Z55" s="25">
        <f t="shared" si="9"/>
        <v>0</v>
      </c>
      <c r="AA55" s="25">
        <f t="shared" si="9"/>
        <v>0</v>
      </c>
      <c r="AB55" s="25">
        <f t="shared" si="9"/>
        <v>0</v>
      </c>
      <c r="AC55" s="25">
        <f t="shared" si="9"/>
        <v>0</v>
      </c>
      <c r="AD55" s="25">
        <f t="shared" si="9"/>
        <v>0</v>
      </c>
      <c r="AE55" s="25">
        <f t="shared" si="9"/>
        <v>0</v>
      </c>
      <c r="AF55" s="25">
        <f t="shared" si="9"/>
        <v>0</v>
      </c>
      <c r="AG55" s="25">
        <f t="shared" si="9"/>
        <v>0</v>
      </c>
      <c r="AH55" s="25">
        <f t="shared" si="9"/>
        <v>0</v>
      </c>
      <c r="AI55" s="25">
        <f t="shared" si="9"/>
        <v>0</v>
      </c>
      <c r="AJ55" s="25">
        <f t="shared" si="9"/>
        <v>0</v>
      </c>
      <c r="AK55" s="25">
        <f t="shared" si="9"/>
        <v>0</v>
      </c>
      <c r="AL55" s="25">
        <f t="shared" si="9"/>
        <v>0</v>
      </c>
      <c r="AM55" s="25">
        <f t="shared" si="9"/>
        <v>0</v>
      </c>
      <c r="AN55" s="25">
        <f t="shared" si="9"/>
        <v>0</v>
      </c>
      <c r="AO55" s="25">
        <f t="shared" si="9"/>
        <v>0</v>
      </c>
      <c r="AP55" s="25">
        <f t="shared" si="9"/>
        <v>0</v>
      </c>
      <c r="AQ55" s="25">
        <f t="shared" si="9"/>
        <v>0</v>
      </c>
      <c r="AR55" s="25">
        <f t="shared" si="9"/>
        <v>0</v>
      </c>
      <c r="AS55" s="25">
        <f t="shared" si="9"/>
        <v>0</v>
      </c>
      <c r="AT55" s="25">
        <f t="shared" si="9"/>
        <v>0</v>
      </c>
      <c r="AU55" s="25">
        <f t="shared" si="9"/>
        <v>0</v>
      </c>
      <c r="AV55" s="25">
        <f t="shared" si="9"/>
        <v>0</v>
      </c>
      <c r="AW55" s="25">
        <f t="shared" si="9"/>
        <v>0</v>
      </c>
      <c r="AX55" s="25">
        <f t="shared" si="9"/>
        <v>0</v>
      </c>
      <c r="AY55" s="25">
        <f t="shared" si="9"/>
        <v>0</v>
      </c>
      <c r="AZ55" s="25">
        <f t="shared" si="9"/>
        <v>0</v>
      </c>
      <c r="BA55" s="25">
        <f t="shared" si="9"/>
        <v>0</v>
      </c>
      <c r="BB55" s="25">
        <f t="shared" si="9"/>
        <v>0</v>
      </c>
      <c r="BC55" s="25">
        <f t="shared" si="9"/>
        <v>0</v>
      </c>
      <c r="BD55" s="25">
        <f t="shared" si="9"/>
        <v>0</v>
      </c>
      <c r="BE55" s="25">
        <f t="shared" si="9"/>
        <v>0</v>
      </c>
      <c r="BF55" s="25">
        <f t="shared" si="9"/>
        <v>0</v>
      </c>
      <c r="BG55" s="25">
        <f t="shared" si="9"/>
        <v>0</v>
      </c>
      <c r="BH55" s="25">
        <f t="shared" si="9"/>
        <v>0</v>
      </c>
      <c r="BI55" s="25">
        <f t="shared" si="9"/>
        <v>0</v>
      </c>
      <c r="BJ55" s="25">
        <f t="shared" si="9"/>
        <v>0</v>
      </c>
      <c r="BK55" s="25">
        <f t="shared" si="9"/>
        <v>0</v>
      </c>
      <c r="BL55" s="25">
        <f t="shared" si="9"/>
        <v>0</v>
      </c>
      <c r="BM55" s="25">
        <f t="shared" si="9"/>
        <v>0</v>
      </c>
      <c r="BN55" s="25">
        <f t="shared" si="9"/>
        <v>0</v>
      </c>
      <c r="BO55" s="25">
        <f t="shared" si="7"/>
        <v>0</v>
      </c>
      <c r="BP55" s="25">
        <f t="shared" si="8"/>
        <v>0</v>
      </c>
      <c r="BQ55" s="25">
        <f t="shared" si="8"/>
        <v>0</v>
      </c>
      <c r="BR55" s="25">
        <f t="shared" si="8"/>
        <v>0</v>
      </c>
      <c r="BS55" s="25">
        <f t="shared" si="8"/>
        <v>0</v>
      </c>
      <c r="BT55" s="25">
        <f t="shared" si="8"/>
        <v>0</v>
      </c>
      <c r="BU55" s="25">
        <f t="shared" si="8"/>
        <v>0</v>
      </c>
      <c r="BV55" s="25">
        <f t="shared" si="8"/>
        <v>0</v>
      </c>
      <c r="BW55" s="25">
        <f t="shared" si="8"/>
        <v>0</v>
      </c>
      <c r="BX55" s="25">
        <f t="shared" si="8"/>
        <v>0</v>
      </c>
      <c r="BY55" s="25">
        <f t="shared" si="8"/>
        <v>0</v>
      </c>
      <c r="BZ55" s="25">
        <f t="shared" si="8"/>
        <v>0</v>
      </c>
      <c r="CA55" s="25">
        <f t="shared" si="8"/>
        <v>0</v>
      </c>
      <c r="CB55" s="25">
        <f t="shared" si="8"/>
        <v>0</v>
      </c>
      <c r="CC55" s="25">
        <f t="shared" si="8"/>
        <v>0</v>
      </c>
      <c r="CD55" s="25">
        <f t="shared" si="8"/>
        <v>0</v>
      </c>
      <c r="CE55" s="25">
        <f t="shared" si="8"/>
        <v>0</v>
      </c>
      <c r="CF55" s="25">
        <f t="shared" si="8"/>
        <v>0</v>
      </c>
      <c r="CG55" s="25">
        <f t="shared" si="8"/>
        <v>0</v>
      </c>
      <c r="CH55" s="25">
        <f t="shared" si="8"/>
        <v>0</v>
      </c>
      <c r="CI55" s="25">
        <f t="shared" si="8"/>
        <v>0</v>
      </c>
      <c r="CJ55" s="25">
        <f t="shared" si="8"/>
        <v>0</v>
      </c>
      <c r="CK55" s="25">
        <f t="shared" si="8"/>
        <v>0</v>
      </c>
      <c r="CL55" s="25">
        <f t="shared" si="8"/>
        <v>0</v>
      </c>
      <c r="CM55" s="25">
        <f t="shared" si="8"/>
        <v>0</v>
      </c>
      <c r="CN55" s="25">
        <f t="shared" si="8"/>
        <v>0</v>
      </c>
      <c r="CO55" s="25">
        <f t="shared" si="8"/>
        <v>0</v>
      </c>
      <c r="CP55" s="25">
        <f t="shared" si="8"/>
        <v>0</v>
      </c>
      <c r="CQ55" s="25">
        <f t="shared" si="8"/>
        <v>0</v>
      </c>
      <c r="CR55" s="25">
        <f t="shared" si="8"/>
        <v>0</v>
      </c>
      <c r="CS55" s="25">
        <f t="shared" si="8"/>
        <v>0</v>
      </c>
      <c r="CT55" s="25">
        <f t="shared" si="8"/>
        <v>0</v>
      </c>
      <c r="CU55" s="25">
        <f t="shared" si="8"/>
        <v>0</v>
      </c>
      <c r="CV55" s="25">
        <f t="shared" si="8"/>
        <v>0</v>
      </c>
      <c r="CW55" s="25">
        <f t="shared" si="8"/>
        <v>0</v>
      </c>
      <c r="CX55" s="25">
        <f t="shared" si="8"/>
        <v>0</v>
      </c>
      <c r="CY55" s="25">
        <f t="shared" si="8"/>
        <v>0</v>
      </c>
    </row>
    <row r="56" spans="2:103" x14ac:dyDescent="0.25">
      <c r="B56" s="13" t="s">
        <v>39</v>
      </c>
      <c r="C56" s="25">
        <f t="shared" si="9"/>
        <v>0</v>
      </c>
      <c r="D56" s="25">
        <f t="shared" si="9"/>
        <v>0</v>
      </c>
      <c r="E56" s="25">
        <f t="shared" si="9"/>
        <v>0</v>
      </c>
      <c r="F56" s="25">
        <f t="shared" si="9"/>
        <v>0</v>
      </c>
      <c r="G56" s="25">
        <f t="shared" si="9"/>
        <v>0</v>
      </c>
      <c r="H56" s="25">
        <f t="shared" si="9"/>
        <v>0</v>
      </c>
      <c r="I56" s="25">
        <f t="shared" si="9"/>
        <v>0</v>
      </c>
      <c r="J56" s="25">
        <f t="shared" si="9"/>
        <v>0</v>
      </c>
      <c r="K56" s="25">
        <f t="shared" si="9"/>
        <v>0</v>
      </c>
      <c r="L56" s="25">
        <f t="shared" si="9"/>
        <v>0</v>
      </c>
      <c r="M56" s="25">
        <f t="shared" si="9"/>
        <v>0</v>
      </c>
      <c r="N56" s="25">
        <f t="shared" si="9"/>
        <v>0</v>
      </c>
      <c r="O56" s="25">
        <f t="shared" si="9"/>
        <v>0</v>
      </c>
      <c r="P56" s="25">
        <f t="shared" si="9"/>
        <v>0</v>
      </c>
      <c r="Q56" s="25">
        <f t="shared" si="9"/>
        <v>0</v>
      </c>
      <c r="R56" s="25">
        <f t="shared" si="9"/>
        <v>0</v>
      </c>
      <c r="S56" s="25">
        <f t="shared" si="9"/>
        <v>0</v>
      </c>
      <c r="T56" s="25">
        <f t="shared" si="9"/>
        <v>0</v>
      </c>
      <c r="U56" s="25">
        <f t="shared" si="9"/>
        <v>0</v>
      </c>
      <c r="V56" s="25">
        <f t="shared" si="9"/>
        <v>0</v>
      </c>
      <c r="W56" s="25">
        <f t="shared" si="9"/>
        <v>0</v>
      </c>
      <c r="X56" s="25">
        <f t="shared" si="9"/>
        <v>0</v>
      </c>
      <c r="Y56" s="25">
        <f t="shared" si="9"/>
        <v>0</v>
      </c>
      <c r="Z56" s="25">
        <f t="shared" si="9"/>
        <v>0</v>
      </c>
      <c r="AA56" s="25">
        <f t="shared" si="9"/>
        <v>0</v>
      </c>
      <c r="AB56" s="25">
        <f t="shared" si="9"/>
        <v>0</v>
      </c>
      <c r="AC56" s="25">
        <f t="shared" si="9"/>
        <v>0</v>
      </c>
      <c r="AD56" s="25">
        <f t="shared" si="9"/>
        <v>0</v>
      </c>
      <c r="AE56" s="25">
        <f t="shared" si="9"/>
        <v>0</v>
      </c>
      <c r="AF56" s="25">
        <f t="shared" si="9"/>
        <v>0</v>
      </c>
      <c r="AG56" s="25">
        <f t="shared" si="9"/>
        <v>0</v>
      </c>
      <c r="AH56" s="25">
        <f t="shared" si="9"/>
        <v>0</v>
      </c>
      <c r="AI56" s="25">
        <f t="shared" si="9"/>
        <v>0</v>
      </c>
      <c r="AJ56" s="25">
        <f t="shared" si="9"/>
        <v>0</v>
      </c>
      <c r="AK56" s="25">
        <f t="shared" si="9"/>
        <v>0</v>
      </c>
      <c r="AL56" s="25">
        <f t="shared" si="9"/>
        <v>0</v>
      </c>
      <c r="AM56" s="25">
        <f t="shared" si="9"/>
        <v>0</v>
      </c>
      <c r="AN56" s="25">
        <f t="shared" si="9"/>
        <v>0</v>
      </c>
      <c r="AO56" s="25">
        <f t="shared" si="9"/>
        <v>0</v>
      </c>
      <c r="AP56" s="25">
        <f t="shared" si="9"/>
        <v>0</v>
      </c>
      <c r="AQ56" s="25">
        <f t="shared" si="9"/>
        <v>0</v>
      </c>
      <c r="AR56" s="25">
        <f t="shared" si="9"/>
        <v>0</v>
      </c>
      <c r="AS56" s="25">
        <f t="shared" si="9"/>
        <v>0</v>
      </c>
      <c r="AT56" s="25">
        <f t="shared" si="9"/>
        <v>0</v>
      </c>
      <c r="AU56" s="25">
        <f t="shared" si="9"/>
        <v>0</v>
      </c>
      <c r="AV56" s="25">
        <f t="shared" si="9"/>
        <v>0</v>
      </c>
      <c r="AW56" s="25">
        <f t="shared" si="9"/>
        <v>0</v>
      </c>
      <c r="AX56" s="25">
        <f t="shared" si="9"/>
        <v>0</v>
      </c>
      <c r="AY56" s="25">
        <f t="shared" si="9"/>
        <v>0</v>
      </c>
      <c r="AZ56" s="25">
        <f t="shared" si="9"/>
        <v>0</v>
      </c>
      <c r="BA56" s="25">
        <f t="shared" si="9"/>
        <v>0</v>
      </c>
      <c r="BB56" s="25">
        <f t="shared" si="9"/>
        <v>0</v>
      </c>
      <c r="BC56" s="25">
        <f t="shared" si="9"/>
        <v>0</v>
      </c>
      <c r="BD56" s="25">
        <f t="shared" si="9"/>
        <v>0</v>
      </c>
      <c r="BE56" s="25">
        <f t="shared" si="9"/>
        <v>0</v>
      </c>
      <c r="BF56" s="25">
        <f t="shared" si="9"/>
        <v>0</v>
      </c>
      <c r="BG56" s="25">
        <f t="shared" si="9"/>
        <v>0</v>
      </c>
      <c r="BH56" s="25">
        <f t="shared" si="9"/>
        <v>0</v>
      </c>
      <c r="BI56" s="25">
        <f t="shared" si="9"/>
        <v>0</v>
      </c>
      <c r="BJ56" s="25">
        <f t="shared" si="9"/>
        <v>0</v>
      </c>
      <c r="BK56" s="25">
        <f t="shared" si="9"/>
        <v>0</v>
      </c>
      <c r="BL56" s="25">
        <f t="shared" si="9"/>
        <v>0</v>
      </c>
      <c r="BM56" s="25">
        <f t="shared" si="9"/>
        <v>0</v>
      </c>
      <c r="BN56" s="25">
        <f t="shared" si="9"/>
        <v>0</v>
      </c>
      <c r="BO56" s="25">
        <f t="shared" si="7"/>
        <v>0</v>
      </c>
      <c r="BP56" s="25">
        <f t="shared" si="8"/>
        <v>0</v>
      </c>
      <c r="BQ56" s="25">
        <f t="shared" si="8"/>
        <v>0</v>
      </c>
      <c r="BR56" s="25">
        <f t="shared" si="8"/>
        <v>0</v>
      </c>
      <c r="BS56" s="25">
        <f t="shared" si="8"/>
        <v>0</v>
      </c>
      <c r="BT56" s="25">
        <f t="shared" si="8"/>
        <v>0</v>
      </c>
      <c r="BU56" s="25">
        <f t="shared" si="8"/>
        <v>0</v>
      </c>
      <c r="BV56" s="25">
        <f t="shared" si="8"/>
        <v>0</v>
      </c>
      <c r="BW56" s="25">
        <f t="shared" si="8"/>
        <v>0</v>
      </c>
      <c r="BX56" s="25">
        <f t="shared" si="8"/>
        <v>0</v>
      </c>
      <c r="BY56" s="25">
        <f t="shared" si="8"/>
        <v>0</v>
      </c>
      <c r="BZ56" s="25">
        <f t="shared" si="8"/>
        <v>0</v>
      </c>
      <c r="CA56" s="25">
        <f t="shared" si="8"/>
        <v>0</v>
      </c>
      <c r="CB56" s="25">
        <f t="shared" si="8"/>
        <v>0</v>
      </c>
      <c r="CC56" s="25">
        <f t="shared" si="8"/>
        <v>0</v>
      </c>
      <c r="CD56" s="25">
        <f t="shared" si="8"/>
        <v>0</v>
      </c>
      <c r="CE56" s="25">
        <f t="shared" si="8"/>
        <v>0</v>
      </c>
      <c r="CF56" s="25">
        <f t="shared" si="8"/>
        <v>0</v>
      </c>
      <c r="CG56" s="25">
        <f t="shared" si="8"/>
        <v>0</v>
      </c>
      <c r="CH56" s="25">
        <f t="shared" si="8"/>
        <v>0</v>
      </c>
      <c r="CI56" s="25">
        <f t="shared" si="8"/>
        <v>0</v>
      </c>
      <c r="CJ56" s="25">
        <f t="shared" si="8"/>
        <v>0</v>
      </c>
      <c r="CK56" s="25">
        <f t="shared" si="8"/>
        <v>0</v>
      </c>
      <c r="CL56" s="25">
        <f t="shared" si="8"/>
        <v>0</v>
      </c>
      <c r="CM56" s="25">
        <f t="shared" si="8"/>
        <v>0</v>
      </c>
      <c r="CN56" s="25">
        <f t="shared" si="8"/>
        <v>0</v>
      </c>
      <c r="CO56" s="25">
        <f t="shared" si="8"/>
        <v>0</v>
      </c>
      <c r="CP56" s="25">
        <f t="shared" si="8"/>
        <v>0</v>
      </c>
      <c r="CQ56" s="25">
        <f t="shared" si="8"/>
        <v>0</v>
      </c>
      <c r="CR56" s="25">
        <f t="shared" si="8"/>
        <v>0</v>
      </c>
      <c r="CS56" s="25">
        <f t="shared" si="8"/>
        <v>0</v>
      </c>
      <c r="CT56" s="25">
        <f t="shared" si="8"/>
        <v>0</v>
      </c>
      <c r="CU56" s="25">
        <f t="shared" si="8"/>
        <v>0</v>
      </c>
      <c r="CV56" s="25">
        <f t="shared" si="8"/>
        <v>0</v>
      </c>
      <c r="CW56" s="25">
        <f t="shared" si="8"/>
        <v>0</v>
      </c>
      <c r="CX56" s="25">
        <f t="shared" si="8"/>
        <v>0</v>
      </c>
      <c r="CY56" s="25">
        <f t="shared" si="8"/>
        <v>0</v>
      </c>
    </row>
    <row r="57" spans="2:103" x14ac:dyDescent="0.25">
      <c r="B57" s="13" t="s">
        <v>40</v>
      </c>
      <c r="C57" s="25">
        <f t="shared" si="9"/>
        <v>0</v>
      </c>
      <c r="D57" s="25">
        <f t="shared" si="9"/>
        <v>0</v>
      </c>
      <c r="E57" s="25">
        <f t="shared" si="9"/>
        <v>0</v>
      </c>
      <c r="F57" s="25">
        <f t="shared" si="9"/>
        <v>0</v>
      </c>
      <c r="G57" s="25">
        <f t="shared" si="9"/>
        <v>0</v>
      </c>
      <c r="H57" s="25">
        <f t="shared" si="9"/>
        <v>0</v>
      </c>
      <c r="I57" s="25">
        <f t="shared" si="9"/>
        <v>0</v>
      </c>
      <c r="J57" s="25">
        <f t="shared" si="9"/>
        <v>0</v>
      </c>
      <c r="K57" s="25">
        <f t="shared" si="9"/>
        <v>0</v>
      </c>
      <c r="L57" s="25">
        <f t="shared" si="9"/>
        <v>0</v>
      </c>
      <c r="M57" s="25">
        <f t="shared" si="9"/>
        <v>0</v>
      </c>
      <c r="N57" s="25">
        <f t="shared" si="9"/>
        <v>0</v>
      </c>
      <c r="O57" s="25">
        <f t="shared" si="9"/>
        <v>0</v>
      </c>
      <c r="P57" s="25">
        <f t="shared" si="9"/>
        <v>0</v>
      </c>
      <c r="Q57" s="25">
        <f t="shared" si="9"/>
        <v>0</v>
      </c>
      <c r="R57" s="25">
        <f t="shared" si="9"/>
        <v>0</v>
      </c>
      <c r="S57" s="25">
        <f t="shared" si="9"/>
        <v>0</v>
      </c>
      <c r="T57" s="25">
        <f t="shared" si="9"/>
        <v>0</v>
      </c>
      <c r="U57" s="25">
        <f t="shared" si="9"/>
        <v>0</v>
      </c>
      <c r="V57" s="25">
        <f t="shared" si="9"/>
        <v>0</v>
      </c>
      <c r="W57" s="25">
        <f t="shared" si="9"/>
        <v>0</v>
      </c>
      <c r="X57" s="25">
        <f t="shared" si="9"/>
        <v>0</v>
      </c>
      <c r="Y57" s="25">
        <f t="shared" si="9"/>
        <v>0</v>
      </c>
      <c r="Z57" s="25">
        <f t="shared" si="9"/>
        <v>0</v>
      </c>
      <c r="AA57" s="25">
        <f t="shared" si="9"/>
        <v>0</v>
      </c>
      <c r="AB57" s="25">
        <f t="shared" si="9"/>
        <v>0</v>
      </c>
      <c r="AC57" s="25">
        <f t="shared" si="9"/>
        <v>0</v>
      </c>
      <c r="AD57" s="25">
        <f t="shared" si="9"/>
        <v>0</v>
      </c>
      <c r="AE57" s="25">
        <f t="shared" si="9"/>
        <v>0</v>
      </c>
      <c r="AF57" s="25">
        <f t="shared" si="9"/>
        <v>0</v>
      </c>
      <c r="AG57" s="25">
        <f t="shared" si="9"/>
        <v>0</v>
      </c>
      <c r="AH57" s="25">
        <f t="shared" si="9"/>
        <v>0</v>
      </c>
      <c r="AI57" s="25">
        <f t="shared" si="9"/>
        <v>0</v>
      </c>
      <c r="AJ57" s="25">
        <f t="shared" si="9"/>
        <v>0</v>
      </c>
      <c r="AK57" s="25">
        <f t="shared" si="9"/>
        <v>0</v>
      </c>
      <c r="AL57" s="25">
        <f t="shared" si="9"/>
        <v>0</v>
      </c>
      <c r="AM57" s="25">
        <f t="shared" si="9"/>
        <v>0</v>
      </c>
      <c r="AN57" s="25">
        <f t="shared" si="9"/>
        <v>0</v>
      </c>
      <c r="AO57" s="25">
        <f t="shared" si="9"/>
        <v>0</v>
      </c>
      <c r="AP57" s="25">
        <f t="shared" si="9"/>
        <v>0</v>
      </c>
      <c r="AQ57" s="25">
        <f t="shared" si="9"/>
        <v>0</v>
      </c>
      <c r="AR57" s="25">
        <f t="shared" si="9"/>
        <v>0</v>
      </c>
      <c r="AS57" s="25">
        <f t="shared" si="9"/>
        <v>0</v>
      </c>
      <c r="AT57" s="25">
        <f t="shared" si="9"/>
        <v>0</v>
      </c>
      <c r="AU57" s="25">
        <f t="shared" si="9"/>
        <v>0</v>
      </c>
      <c r="AV57" s="25">
        <f t="shared" si="9"/>
        <v>0</v>
      </c>
      <c r="AW57" s="25">
        <f t="shared" si="9"/>
        <v>0</v>
      </c>
      <c r="AX57" s="25">
        <f t="shared" si="9"/>
        <v>0</v>
      </c>
      <c r="AY57" s="25">
        <f t="shared" si="9"/>
        <v>0</v>
      </c>
      <c r="AZ57" s="25">
        <f t="shared" si="9"/>
        <v>0</v>
      </c>
      <c r="BA57" s="25">
        <f t="shared" si="9"/>
        <v>0</v>
      </c>
      <c r="BB57" s="25">
        <f t="shared" si="9"/>
        <v>0</v>
      </c>
      <c r="BC57" s="25">
        <f t="shared" si="9"/>
        <v>0</v>
      </c>
      <c r="BD57" s="25">
        <f t="shared" si="9"/>
        <v>0</v>
      </c>
      <c r="BE57" s="25">
        <f t="shared" si="9"/>
        <v>0</v>
      </c>
      <c r="BF57" s="25">
        <f t="shared" si="9"/>
        <v>0</v>
      </c>
      <c r="BG57" s="25">
        <f t="shared" si="9"/>
        <v>0</v>
      </c>
      <c r="BH57" s="25">
        <f t="shared" si="9"/>
        <v>0</v>
      </c>
      <c r="BI57" s="25">
        <f t="shared" si="9"/>
        <v>0</v>
      </c>
      <c r="BJ57" s="25">
        <f t="shared" si="9"/>
        <v>0</v>
      </c>
      <c r="BK57" s="25">
        <f t="shared" si="9"/>
        <v>0</v>
      </c>
      <c r="BL57" s="25">
        <f t="shared" si="9"/>
        <v>0</v>
      </c>
      <c r="BM57" s="25">
        <f t="shared" si="9"/>
        <v>0</v>
      </c>
      <c r="BN57" s="25">
        <f t="shared" si="9"/>
        <v>0</v>
      </c>
      <c r="BO57" s="25">
        <f t="shared" si="7"/>
        <v>0</v>
      </c>
      <c r="BP57" s="25">
        <f t="shared" si="8"/>
        <v>0</v>
      </c>
      <c r="BQ57" s="25">
        <f t="shared" si="8"/>
        <v>0</v>
      </c>
      <c r="BR57" s="25">
        <f t="shared" si="8"/>
        <v>0</v>
      </c>
      <c r="BS57" s="25">
        <f t="shared" si="8"/>
        <v>0</v>
      </c>
      <c r="BT57" s="25">
        <f t="shared" si="8"/>
        <v>0</v>
      </c>
      <c r="BU57" s="25">
        <f t="shared" si="8"/>
        <v>0</v>
      </c>
      <c r="BV57" s="25">
        <f t="shared" si="8"/>
        <v>0</v>
      </c>
      <c r="BW57" s="25">
        <f t="shared" si="8"/>
        <v>0</v>
      </c>
      <c r="BX57" s="25">
        <f t="shared" si="8"/>
        <v>0</v>
      </c>
      <c r="BY57" s="25">
        <f t="shared" si="8"/>
        <v>0</v>
      </c>
      <c r="BZ57" s="25">
        <f t="shared" si="8"/>
        <v>0</v>
      </c>
      <c r="CA57" s="25">
        <f t="shared" si="8"/>
        <v>0</v>
      </c>
      <c r="CB57" s="25">
        <f t="shared" si="8"/>
        <v>0</v>
      </c>
      <c r="CC57" s="25">
        <f t="shared" si="8"/>
        <v>0</v>
      </c>
      <c r="CD57" s="25">
        <f t="shared" si="8"/>
        <v>0</v>
      </c>
      <c r="CE57" s="25">
        <f t="shared" si="8"/>
        <v>0</v>
      </c>
      <c r="CF57" s="25">
        <f t="shared" si="8"/>
        <v>0</v>
      </c>
      <c r="CG57" s="25">
        <f t="shared" si="8"/>
        <v>0</v>
      </c>
      <c r="CH57" s="25">
        <f t="shared" si="8"/>
        <v>0</v>
      </c>
      <c r="CI57" s="25">
        <f t="shared" si="8"/>
        <v>0</v>
      </c>
      <c r="CJ57" s="25">
        <f t="shared" si="8"/>
        <v>0</v>
      </c>
      <c r="CK57" s="25">
        <f t="shared" si="8"/>
        <v>0</v>
      </c>
      <c r="CL57" s="25">
        <f t="shared" si="8"/>
        <v>0</v>
      </c>
      <c r="CM57" s="25">
        <f t="shared" si="8"/>
        <v>0</v>
      </c>
      <c r="CN57" s="25">
        <f t="shared" si="8"/>
        <v>0</v>
      </c>
      <c r="CO57" s="25">
        <f t="shared" si="8"/>
        <v>0</v>
      </c>
      <c r="CP57" s="25">
        <f t="shared" si="8"/>
        <v>0</v>
      </c>
      <c r="CQ57" s="25">
        <f t="shared" si="8"/>
        <v>0</v>
      </c>
      <c r="CR57" s="25">
        <f t="shared" si="8"/>
        <v>0</v>
      </c>
      <c r="CS57" s="25">
        <f t="shared" si="8"/>
        <v>0</v>
      </c>
      <c r="CT57" s="25">
        <f t="shared" si="8"/>
        <v>0</v>
      </c>
      <c r="CU57" s="25">
        <f t="shared" si="8"/>
        <v>0</v>
      </c>
      <c r="CV57" s="25">
        <f t="shared" si="8"/>
        <v>0</v>
      </c>
      <c r="CW57" s="25">
        <f t="shared" si="8"/>
        <v>0</v>
      </c>
      <c r="CX57" s="25">
        <f t="shared" si="8"/>
        <v>0</v>
      </c>
      <c r="CY57" s="25">
        <f t="shared" si="8"/>
        <v>0</v>
      </c>
    </row>
    <row r="58" spans="2:103" x14ac:dyDescent="0.25">
      <c r="B58" s="13" t="s">
        <v>2</v>
      </c>
      <c r="C58" s="25">
        <f t="shared" si="9"/>
        <v>0</v>
      </c>
      <c r="D58" s="25">
        <f t="shared" si="9"/>
        <v>0</v>
      </c>
      <c r="E58" s="25">
        <f t="shared" si="9"/>
        <v>0</v>
      </c>
      <c r="F58" s="25">
        <f t="shared" si="9"/>
        <v>0</v>
      </c>
      <c r="G58" s="25">
        <f t="shared" si="9"/>
        <v>0</v>
      </c>
      <c r="H58" s="25">
        <f t="shared" si="9"/>
        <v>0</v>
      </c>
      <c r="I58" s="25">
        <f t="shared" si="9"/>
        <v>0</v>
      </c>
      <c r="J58" s="25">
        <f t="shared" si="9"/>
        <v>0</v>
      </c>
      <c r="K58" s="25">
        <f t="shared" si="9"/>
        <v>0</v>
      </c>
      <c r="L58" s="25">
        <f t="shared" si="9"/>
        <v>0</v>
      </c>
      <c r="M58" s="25">
        <f t="shared" si="9"/>
        <v>0</v>
      </c>
      <c r="N58" s="25">
        <f t="shared" si="9"/>
        <v>0</v>
      </c>
      <c r="O58" s="25">
        <f t="shared" si="9"/>
        <v>0</v>
      </c>
      <c r="P58" s="25">
        <f t="shared" si="9"/>
        <v>0</v>
      </c>
      <c r="Q58" s="25">
        <f t="shared" si="9"/>
        <v>0</v>
      </c>
      <c r="R58" s="25">
        <f t="shared" si="9"/>
        <v>0</v>
      </c>
      <c r="S58" s="25">
        <f t="shared" si="9"/>
        <v>0</v>
      </c>
      <c r="T58" s="25">
        <f t="shared" si="9"/>
        <v>0</v>
      </c>
      <c r="U58" s="25">
        <f t="shared" si="9"/>
        <v>0</v>
      </c>
      <c r="V58" s="25">
        <f t="shared" si="9"/>
        <v>0</v>
      </c>
      <c r="W58" s="25">
        <f t="shared" si="9"/>
        <v>0</v>
      </c>
      <c r="X58" s="25">
        <f t="shared" si="9"/>
        <v>0</v>
      </c>
      <c r="Y58" s="25">
        <f t="shared" si="9"/>
        <v>0</v>
      </c>
      <c r="Z58" s="25">
        <f t="shared" si="9"/>
        <v>0</v>
      </c>
      <c r="AA58" s="25">
        <f t="shared" si="9"/>
        <v>0</v>
      </c>
      <c r="AB58" s="25">
        <f t="shared" si="9"/>
        <v>0</v>
      </c>
      <c r="AC58" s="25">
        <f t="shared" si="9"/>
        <v>0</v>
      </c>
      <c r="AD58" s="25">
        <f t="shared" si="9"/>
        <v>0</v>
      </c>
      <c r="AE58" s="25">
        <f t="shared" si="9"/>
        <v>0</v>
      </c>
      <c r="AF58" s="25">
        <f t="shared" si="9"/>
        <v>0</v>
      </c>
      <c r="AG58" s="25">
        <f t="shared" si="9"/>
        <v>0</v>
      </c>
      <c r="AH58" s="25">
        <f t="shared" si="9"/>
        <v>0</v>
      </c>
      <c r="AI58" s="25">
        <f t="shared" si="9"/>
        <v>0</v>
      </c>
      <c r="AJ58" s="25">
        <f t="shared" si="9"/>
        <v>0</v>
      </c>
      <c r="AK58" s="25">
        <f t="shared" si="9"/>
        <v>0</v>
      </c>
      <c r="AL58" s="25">
        <f t="shared" si="9"/>
        <v>0</v>
      </c>
      <c r="AM58" s="25">
        <f t="shared" si="9"/>
        <v>0</v>
      </c>
      <c r="AN58" s="25">
        <f t="shared" si="9"/>
        <v>0</v>
      </c>
      <c r="AO58" s="25">
        <f t="shared" si="9"/>
        <v>0</v>
      </c>
      <c r="AP58" s="25">
        <f t="shared" si="9"/>
        <v>0</v>
      </c>
      <c r="AQ58" s="25">
        <f t="shared" si="9"/>
        <v>0</v>
      </c>
      <c r="AR58" s="25">
        <f t="shared" si="9"/>
        <v>0</v>
      </c>
      <c r="AS58" s="25">
        <f t="shared" si="9"/>
        <v>0</v>
      </c>
      <c r="AT58" s="25">
        <f t="shared" si="9"/>
        <v>0</v>
      </c>
      <c r="AU58" s="25">
        <f t="shared" si="9"/>
        <v>0</v>
      </c>
      <c r="AV58" s="25">
        <f t="shared" si="9"/>
        <v>0</v>
      </c>
      <c r="AW58" s="25">
        <f t="shared" si="9"/>
        <v>0</v>
      </c>
      <c r="AX58" s="25">
        <f t="shared" si="9"/>
        <v>0</v>
      </c>
      <c r="AY58" s="25">
        <f t="shared" si="9"/>
        <v>0</v>
      </c>
      <c r="AZ58" s="25">
        <f t="shared" si="9"/>
        <v>0</v>
      </c>
      <c r="BA58" s="25">
        <f t="shared" si="9"/>
        <v>0</v>
      </c>
      <c r="BB58" s="25">
        <f t="shared" si="9"/>
        <v>0</v>
      </c>
      <c r="BC58" s="25">
        <f t="shared" si="9"/>
        <v>0</v>
      </c>
      <c r="BD58" s="25">
        <f t="shared" si="9"/>
        <v>0</v>
      </c>
      <c r="BE58" s="25">
        <f t="shared" si="9"/>
        <v>0</v>
      </c>
      <c r="BF58" s="25">
        <f t="shared" si="9"/>
        <v>0</v>
      </c>
      <c r="BG58" s="25">
        <f t="shared" si="9"/>
        <v>0</v>
      </c>
      <c r="BH58" s="25">
        <f t="shared" si="9"/>
        <v>0</v>
      </c>
      <c r="BI58" s="25">
        <f t="shared" si="9"/>
        <v>0</v>
      </c>
      <c r="BJ58" s="25">
        <f t="shared" si="9"/>
        <v>0</v>
      </c>
      <c r="BK58" s="25">
        <f t="shared" si="9"/>
        <v>0</v>
      </c>
      <c r="BL58" s="25">
        <f t="shared" si="9"/>
        <v>0</v>
      </c>
      <c r="BM58" s="25">
        <f t="shared" si="9"/>
        <v>0</v>
      </c>
      <c r="BN58" s="25">
        <f t="shared" ref="BN58" si="10">BN38-BN49</f>
        <v>0</v>
      </c>
      <c r="BO58" s="25">
        <f t="shared" si="7"/>
        <v>0</v>
      </c>
      <c r="BP58" s="25">
        <f t="shared" si="8"/>
        <v>0</v>
      </c>
      <c r="BQ58" s="25">
        <f t="shared" si="8"/>
        <v>0</v>
      </c>
      <c r="BR58" s="25">
        <f t="shared" si="8"/>
        <v>0</v>
      </c>
      <c r="BS58" s="25">
        <f t="shared" si="8"/>
        <v>0</v>
      </c>
      <c r="BT58" s="25">
        <f t="shared" si="8"/>
        <v>0</v>
      </c>
      <c r="BU58" s="25">
        <f t="shared" si="8"/>
        <v>0</v>
      </c>
      <c r="BV58" s="25">
        <f t="shared" si="8"/>
        <v>0</v>
      </c>
      <c r="BW58" s="25">
        <f t="shared" si="8"/>
        <v>0</v>
      </c>
      <c r="BX58" s="25">
        <f t="shared" si="8"/>
        <v>0</v>
      </c>
      <c r="BY58" s="25">
        <f t="shared" si="8"/>
        <v>0</v>
      </c>
      <c r="BZ58" s="25">
        <f t="shared" si="8"/>
        <v>0</v>
      </c>
      <c r="CA58" s="25">
        <f t="shared" si="8"/>
        <v>0</v>
      </c>
      <c r="CB58" s="25">
        <f t="shared" si="8"/>
        <v>0</v>
      </c>
      <c r="CC58" s="25">
        <f t="shared" si="8"/>
        <v>0</v>
      </c>
      <c r="CD58" s="25">
        <f t="shared" si="8"/>
        <v>0</v>
      </c>
      <c r="CE58" s="25">
        <f t="shared" si="8"/>
        <v>0</v>
      </c>
      <c r="CF58" s="25">
        <f t="shared" si="8"/>
        <v>0</v>
      </c>
      <c r="CG58" s="25">
        <f t="shared" si="8"/>
        <v>0</v>
      </c>
      <c r="CH58" s="25">
        <f t="shared" si="8"/>
        <v>0</v>
      </c>
      <c r="CI58" s="25">
        <f t="shared" si="8"/>
        <v>0</v>
      </c>
      <c r="CJ58" s="25">
        <f t="shared" si="8"/>
        <v>0</v>
      </c>
      <c r="CK58" s="25">
        <f t="shared" si="8"/>
        <v>0</v>
      </c>
      <c r="CL58" s="25">
        <f t="shared" si="8"/>
        <v>0</v>
      </c>
      <c r="CM58" s="25">
        <f t="shared" si="8"/>
        <v>0</v>
      </c>
      <c r="CN58" s="25">
        <f t="shared" si="8"/>
        <v>0</v>
      </c>
      <c r="CO58" s="25">
        <f t="shared" si="8"/>
        <v>0</v>
      </c>
      <c r="CP58" s="25">
        <f t="shared" si="8"/>
        <v>0</v>
      </c>
      <c r="CQ58" s="25">
        <f t="shared" si="8"/>
        <v>0</v>
      </c>
      <c r="CR58" s="25">
        <f t="shared" si="8"/>
        <v>0</v>
      </c>
      <c r="CS58" s="25">
        <f t="shared" si="8"/>
        <v>0</v>
      </c>
      <c r="CT58" s="25">
        <f t="shared" si="8"/>
        <v>0</v>
      </c>
      <c r="CU58" s="25">
        <f t="shared" si="8"/>
        <v>0</v>
      </c>
      <c r="CV58" s="25">
        <f t="shared" si="8"/>
        <v>0</v>
      </c>
      <c r="CW58" s="25">
        <f t="shared" si="8"/>
        <v>0</v>
      </c>
      <c r="CX58" s="25">
        <f t="shared" si="8"/>
        <v>0</v>
      </c>
      <c r="CY58" s="25">
        <f t="shared" si="8"/>
        <v>0</v>
      </c>
    </row>
    <row r="59" spans="2:103" x14ac:dyDescent="0.25">
      <c r="B59" s="13" t="s">
        <v>26</v>
      </c>
      <c r="C59" s="25">
        <f t="shared" ref="C59:BN59" si="11">C39-C50</f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  <c r="H59" s="25">
        <f t="shared" si="11"/>
        <v>0</v>
      </c>
      <c r="I59" s="25">
        <f t="shared" si="11"/>
        <v>0</v>
      </c>
      <c r="J59" s="25">
        <f t="shared" si="11"/>
        <v>0</v>
      </c>
      <c r="K59" s="25">
        <f t="shared" si="11"/>
        <v>0</v>
      </c>
      <c r="L59" s="25">
        <f t="shared" si="11"/>
        <v>0</v>
      </c>
      <c r="M59" s="25">
        <f t="shared" si="11"/>
        <v>0</v>
      </c>
      <c r="N59" s="25">
        <f t="shared" si="11"/>
        <v>0</v>
      </c>
      <c r="O59" s="25">
        <f t="shared" si="11"/>
        <v>0</v>
      </c>
      <c r="P59" s="25">
        <f t="shared" si="11"/>
        <v>0</v>
      </c>
      <c r="Q59" s="25">
        <f t="shared" si="11"/>
        <v>0</v>
      </c>
      <c r="R59" s="25">
        <f t="shared" si="11"/>
        <v>0</v>
      </c>
      <c r="S59" s="25">
        <f t="shared" si="11"/>
        <v>0</v>
      </c>
      <c r="T59" s="25">
        <f t="shared" si="11"/>
        <v>0</v>
      </c>
      <c r="U59" s="25">
        <f t="shared" si="11"/>
        <v>0</v>
      </c>
      <c r="V59" s="25">
        <f t="shared" si="11"/>
        <v>0</v>
      </c>
      <c r="W59" s="25">
        <f t="shared" si="11"/>
        <v>0</v>
      </c>
      <c r="X59" s="25">
        <f t="shared" si="11"/>
        <v>0</v>
      </c>
      <c r="Y59" s="25">
        <f t="shared" si="11"/>
        <v>0</v>
      </c>
      <c r="Z59" s="25">
        <f t="shared" si="11"/>
        <v>0</v>
      </c>
      <c r="AA59" s="25">
        <f t="shared" si="11"/>
        <v>0</v>
      </c>
      <c r="AB59" s="25">
        <f t="shared" si="11"/>
        <v>0</v>
      </c>
      <c r="AC59" s="25">
        <f t="shared" si="11"/>
        <v>0</v>
      </c>
      <c r="AD59" s="25">
        <f t="shared" si="11"/>
        <v>0</v>
      </c>
      <c r="AE59" s="25">
        <f t="shared" si="11"/>
        <v>0</v>
      </c>
      <c r="AF59" s="25">
        <f t="shared" si="11"/>
        <v>0</v>
      </c>
      <c r="AG59" s="25">
        <f t="shared" si="11"/>
        <v>0</v>
      </c>
      <c r="AH59" s="25">
        <f t="shared" si="11"/>
        <v>0</v>
      </c>
      <c r="AI59" s="25">
        <f t="shared" si="11"/>
        <v>0</v>
      </c>
      <c r="AJ59" s="25">
        <f t="shared" si="11"/>
        <v>0</v>
      </c>
      <c r="AK59" s="25">
        <f t="shared" si="11"/>
        <v>0</v>
      </c>
      <c r="AL59" s="25">
        <f t="shared" si="11"/>
        <v>0</v>
      </c>
      <c r="AM59" s="25">
        <f t="shared" si="11"/>
        <v>0</v>
      </c>
      <c r="AN59" s="25">
        <f t="shared" si="11"/>
        <v>0</v>
      </c>
      <c r="AO59" s="25">
        <f t="shared" si="11"/>
        <v>0</v>
      </c>
      <c r="AP59" s="25">
        <f t="shared" si="11"/>
        <v>0</v>
      </c>
      <c r="AQ59" s="25">
        <f t="shared" si="11"/>
        <v>0</v>
      </c>
      <c r="AR59" s="25">
        <f t="shared" si="11"/>
        <v>0</v>
      </c>
      <c r="AS59" s="25">
        <f t="shared" si="11"/>
        <v>0</v>
      </c>
      <c r="AT59" s="25">
        <f t="shared" si="11"/>
        <v>0</v>
      </c>
      <c r="AU59" s="25">
        <f t="shared" si="11"/>
        <v>0</v>
      </c>
      <c r="AV59" s="25">
        <f t="shared" si="11"/>
        <v>0</v>
      </c>
      <c r="AW59" s="25">
        <f t="shared" si="11"/>
        <v>0</v>
      </c>
      <c r="AX59" s="25">
        <f t="shared" si="11"/>
        <v>0</v>
      </c>
      <c r="AY59" s="25">
        <f t="shared" si="11"/>
        <v>0</v>
      </c>
      <c r="AZ59" s="25">
        <f t="shared" si="11"/>
        <v>0</v>
      </c>
      <c r="BA59" s="25">
        <f t="shared" si="11"/>
        <v>0</v>
      </c>
      <c r="BB59" s="25">
        <f t="shared" si="11"/>
        <v>0</v>
      </c>
      <c r="BC59" s="25">
        <f t="shared" si="11"/>
        <v>0</v>
      </c>
      <c r="BD59" s="25">
        <f t="shared" si="11"/>
        <v>0</v>
      </c>
      <c r="BE59" s="25">
        <f t="shared" si="11"/>
        <v>0</v>
      </c>
      <c r="BF59" s="25">
        <f t="shared" si="11"/>
        <v>0</v>
      </c>
      <c r="BG59" s="25">
        <f t="shared" si="11"/>
        <v>0</v>
      </c>
      <c r="BH59" s="25">
        <f t="shared" si="11"/>
        <v>0</v>
      </c>
      <c r="BI59" s="25">
        <f t="shared" si="11"/>
        <v>0</v>
      </c>
      <c r="BJ59" s="25">
        <f t="shared" si="11"/>
        <v>0</v>
      </c>
      <c r="BK59" s="25">
        <f t="shared" si="11"/>
        <v>0</v>
      </c>
      <c r="BL59" s="25">
        <f t="shared" si="11"/>
        <v>0</v>
      </c>
      <c r="BM59" s="25">
        <f t="shared" si="11"/>
        <v>0</v>
      </c>
      <c r="BN59" s="25">
        <f t="shared" si="11"/>
        <v>0</v>
      </c>
      <c r="BO59" s="25">
        <f t="shared" si="7"/>
        <v>0</v>
      </c>
      <c r="BP59" s="25">
        <f t="shared" si="8"/>
        <v>0</v>
      </c>
      <c r="BQ59" s="25">
        <f t="shared" si="8"/>
        <v>0</v>
      </c>
      <c r="BR59" s="25">
        <f t="shared" si="8"/>
        <v>0</v>
      </c>
      <c r="BS59" s="25">
        <f t="shared" si="8"/>
        <v>0</v>
      </c>
      <c r="BT59" s="25">
        <f t="shared" si="8"/>
        <v>0</v>
      </c>
      <c r="BU59" s="25">
        <f t="shared" si="8"/>
        <v>0</v>
      </c>
      <c r="BV59" s="25">
        <f t="shared" si="8"/>
        <v>0</v>
      </c>
      <c r="BW59" s="25">
        <f t="shared" si="8"/>
        <v>0</v>
      </c>
      <c r="BX59" s="25">
        <f t="shared" si="8"/>
        <v>0</v>
      </c>
      <c r="BY59" s="25">
        <f t="shared" si="8"/>
        <v>0</v>
      </c>
      <c r="BZ59" s="25">
        <f t="shared" si="8"/>
        <v>0</v>
      </c>
      <c r="CA59" s="25">
        <f t="shared" si="8"/>
        <v>0</v>
      </c>
      <c r="CB59" s="25">
        <f t="shared" si="8"/>
        <v>0</v>
      </c>
      <c r="CC59" s="25">
        <f t="shared" si="8"/>
        <v>0</v>
      </c>
      <c r="CD59" s="25">
        <f t="shared" si="8"/>
        <v>0</v>
      </c>
      <c r="CE59" s="25">
        <f t="shared" si="8"/>
        <v>0</v>
      </c>
      <c r="CF59" s="25">
        <f t="shared" si="8"/>
        <v>0</v>
      </c>
      <c r="CG59" s="25">
        <f t="shared" si="8"/>
        <v>0</v>
      </c>
      <c r="CH59" s="25">
        <f t="shared" si="8"/>
        <v>0</v>
      </c>
      <c r="CI59" s="25">
        <f t="shared" si="8"/>
        <v>0</v>
      </c>
      <c r="CJ59" s="25">
        <f t="shared" si="8"/>
        <v>0</v>
      </c>
      <c r="CK59" s="25">
        <f t="shared" si="8"/>
        <v>0</v>
      </c>
      <c r="CL59" s="25">
        <f t="shared" si="8"/>
        <v>0</v>
      </c>
      <c r="CM59" s="25">
        <f t="shared" si="8"/>
        <v>0</v>
      </c>
      <c r="CN59" s="25">
        <f t="shared" si="8"/>
        <v>0</v>
      </c>
      <c r="CO59" s="25">
        <f t="shared" si="8"/>
        <v>0</v>
      </c>
      <c r="CP59" s="25">
        <f t="shared" si="8"/>
        <v>0</v>
      </c>
      <c r="CQ59" s="25">
        <f t="shared" si="8"/>
        <v>0</v>
      </c>
      <c r="CR59" s="25">
        <f t="shared" si="8"/>
        <v>0</v>
      </c>
      <c r="CS59" s="25">
        <f t="shared" si="8"/>
        <v>0</v>
      </c>
      <c r="CT59" s="25">
        <f t="shared" si="8"/>
        <v>0</v>
      </c>
      <c r="CU59" s="25">
        <f t="shared" si="8"/>
        <v>0</v>
      </c>
      <c r="CV59" s="25">
        <f t="shared" si="8"/>
        <v>0</v>
      </c>
      <c r="CW59" s="25">
        <f t="shared" si="8"/>
        <v>0</v>
      </c>
      <c r="CX59" s="25">
        <f t="shared" si="8"/>
        <v>0</v>
      </c>
      <c r="CY59" s="25">
        <f t="shared" si="8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34"/>
  <sheetViews>
    <sheetView topLeftCell="A15" workbookViewId="0">
      <selection activeCell="D16" sqref="D16"/>
    </sheetView>
  </sheetViews>
  <sheetFormatPr baseColWidth="10" defaultRowHeight="15" x14ac:dyDescent="0.25"/>
  <cols>
    <col min="2" max="2" width="36.85546875" bestFit="1" customWidth="1"/>
    <col min="3" max="4" width="26.5703125" customWidth="1"/>
    <col min="13" max="13" width="25.140625" style="13" customWidth="1"/>
    <col min="14" max="15" width="11" bestFit="1" customWidth="1"/>
    <col min="16" max="16" width="12.140625" bestFit="1" customWidth="1"/>
    <col min="18" max="18" width="17.42578125" bestFit="1" customWidth="1"/>
    <col min="19" max="19" width="12.85546875" bestFit="1" customWidth="1"/>
  </cols>
  <sheetData>
    <row r="2" spans="2:21" x14ac:dyDescent="0.25">
      <c r="B2" s="26" t="s">
        <v>43</v>
      </c>
      <c r="C2" s="26"/>
      <c r="D2" s="26"/>
    </row>
    <row r="3" spans="2:21" x14ac:dyDescent="0.25">
      <c r="B3" s="26" t="s">
        <v>44</v>
      </c>
      <c r="C3" s="26"/>
      <c r="D3" s="26"/>
    </row>
    <row r="4" spans="2:21" x14ac:dyDescent="0.25">
      <c r="B4" s="26" t="s">
        <v>45</v>
      </c>
      <c r="C4" s="26"/>
      <c r="D4" s="26"/>
    </row>
    <row r="5" spans="2:21" x14ac:dyDescent="0.25">
      <c r="B5" s="26" t="s">
        <v>46</v>
      </c>
      <c r="C5" s="26"/>
      <c r="D5" s="26"/>
    </row>
    <row r="6" spans="2:21" x14ac:dyDescent="0.25">
      <c r="B6" s="26" t="s">
        <v>47</v>
      </c>
      <c r="C6" s="26"/>
      <c r="D6" s="26"/>
    </row>
    <row r="8" spans="2:21" x14ac:dyDescent="0.25">
      <c r="B8" s="27" t="s">
        <v>48</v>
      </c>
      <c r="M8" s="13" t="s">
        <v>49</v>
      </c>
      <c r="N8" s="28">
        <f>N17/N18</f>
        <v>6.7432831592405567</v>
      </c>
      <c r="O8" s="28">
        <f>O17/O18</f>
        <v>9.972977929903772</v>
      </c>
      <c r="P8" s="28">
        <f>P17/P18</f>
        <v>21.760851236018468</v>
      </c>
    </row>
    <row r="9" spans="2:21" x14ac:dyDescent="0.25">
      <c r="B9" s="27" t="s">
        <v>50</v>
      </c>
    </row>
    <row r="12" spans="2:21" x14ac:dyDescent="0.25">
      <c r="G12" t="s">
        <v>51</v>
      </c>
      <c r="M12" s="23" t="s">
        <v>41</v>
      </c>
    </row>
    <row r="13" spans="2:21" x14ac:dyDescent="0.25">
      <c r="R13" t="s">
        <v>52</v>
      </c>
      <c r="S13" t="s">
        <v>53</v>
      </c>
      <c r="T13" t="s">
        <v>54</v>
      </c>
      <c r="U13" t="s">
        <v>55</v>
      </c>
    </row>
    <row r="14" spans="2:21" x14ac:dyDescent="0.25">
      <c r="T14" s="29">
        <f>SUM(T24:T31)</f>
        <v>2.5988291974643935E-2</v>
      </c>
    </row>
    <row r="15" spans="2:21" ht="30.75" customHeight="1" x14ac:dyDescent="0.25">
      <c r="B15" s="72"/>
      <c r="C15" s="91" t="s">
        <v>180</v>
      </c>
      <c r="D15" s="91" t="s">
        <v>181</v>
      </c>
      <c r="G15" t="s">
        <v>56</v>
      </c>
      <c r="H15" t="s">
        <v>57</v>
      </c>
      <c r="M15" s="13" t="s">
        <v>58</v>
      </c>
      <c r="N15" s="25" t="s">
        <v>59</v>
      </c>
      <c r="O15" s="25" t="s">
        <v>60</v>
      </c>
      <c r="P15" s="25" t="s">
        <v>61</v>
      </c>
    </row>
    <row r="16" spans="2:21" x14ac:dyDescent="0.25">
      <c r="B16" s="71" t="s">
        <v>25</v>
      </c>
      <c r="C16" s="74">
        <v>0.19775026007696642</v>
      </c>
      <c r="D16" s="75">
        <v>0.10788087025189548</v>
      </c>
      <c r="G16" s="31">
        <f>O16/P16</f>
        <v>0.19775026007696642</v>
      </c>
      <c r="H16" s="31">
        <f>N16/O16</f>
        <v>0.10788087025189548</v>
      </c>
      <c r="M16" s="13" t="s">
        <v>25</v>
      </c>
      <c r="N16" s="30">
        <v>42861139.743000001</v>
      </c>
      <c r="O16" s="30">
        <v>397300648.78899997</v>
      </c>
      <c r="P16" s="30">
        <v>2009103040.5439999</v>
      </c>
      <c r="R16" s="31">
        <f>N16/P16</f>
        <v>2.1333470149641799E-2</v>
      </c>
      <c r="U16" s="19">
        <f t="shared" ref="U16:U30" si="0">P16/$P$16</f>
        <v>1</v>
      </c>
    </row>
    <row r="17" spans="2:21" x14ac:dyDescent="0.25">
      <c r="B17" s="64" t="s">
        <v>62</v>
      </c>
      <c r="C17" s="76">
        <v>0.18798796035692164</v>
      </c>
      <c r="D17" s="77">
        <v>0.10336900706024196</v>
      </c>
      <c r="G17" s="31">
        <f t="shared" ref="G17:G33" si="1">O17/P17</f>
        <v>0.18798796035692164</v>
      </c>
      <c r="H17" s="31">
        <f t="shared" ref="H17:H33" si="2">N17/O17</f>
        <v>0.10336900706024196</v>
      </c>
      <c r="M17" s="13" t="s">
        <v>62</v>
      </c>
      <c r="N17" s="30">
        <v>37325872.743000001</v>
      </c>
      <c r="O17" s="30">
        <v>361093463.162</v>
      </c>
      <c r="P17" s="30">
        <v>1920832921.8340001</v>
      </c>
      <c r="R17" s="31">
        <f t="shared" ref="R17:R33" si="3">N17/P17</f>
        <v>1.9432128801375122E-2</v>
      </c>
      <c r="U17" s="19">
        <f t="shared" si="0"/>
        <v>0.95606491208828237</v>
      </c>
    </row>
    <row r="18" spans="2:21" x14ac:dyDescent="0.25">
      <c r="B18" s="67" t="s">
        <v>8</v>
      </c>
      <c r="C18" s="76">
        <v>0.41018621200628497</v>
      </c>
      <c r="D18" s="77">
        <v>0.15287758228500106</v>
      </c>
      <c r="G18" s="31">
        <f t="shared" si="1"/>
        <v>0.41018621200628497</v>
      </c>
      <c r="H18" s="31">
        <f t="shared" si="2"/>
        <v>0.15287758228500106</v>
      </c>
      <c r="M18" s="13" t="s">
        <v>63</v>
      </c>
      <c r="N18" s="30">
        <v>5535267</v>
      </c>
      <c r="O18" s="30">
        <v>36207185.626999997</v>
      </c>
      <c r="P18" s="30">
        <v>88270118.709999993</v>
      </c>
      <c r="R18" s="31">
        <f t="shared" si="3"/>
        <v>6.2708276378163716E-2</v>
      </c>
      <c r="U18" s="19">
        <f t="shared" si="0"/>
        <v>4.3935087911717713E-2</v>
      </c>
    </row>
    <row r="19" spans="2:21" x14ac:dyDescent="0.25">
      <c r="B19" s="67" t="s">
        <v>40</v>
      </c>
      <c r="C19" s="76">
        <v>0.27903808349821335</v>
      </c>
      <c r="D19" s="77">
        <v>0.31211391900376179</v>
      </c>
      <c r="G19" s="31">
        <f t="shared" si="1"/>
        <v>0.27903808349821335</v>
      </c>
      <c r="H19" s="31">
        <f t="shared" si="2"/>
        <v>0.31211391900376179</v>
      </c>
      <c r="M19" s="13" t="s">
        <v>1</v>
      </c>
      <c r="N19" s="30">
        <v>430301.61200000002</v>
      </c>
      <c r="O19" s="30">
        <v>1378668.4469999999</v>
      </c>
      <c r="P19" s="30">
        <v>4940789.55</v>
      </c>
      <c r="R19" s="31">
        <f t="shared" si="3"/>
        <v>8.7091669791926285E-2</v>
      </c>
      <c r="U19" s="19">
        <f t="shared" si="0"/>
        <v>2.4592016687517405E-3</v>
      </c>
    </row>
    <row r="20" spans="2:21" x14ac:dyDescent="0.25">
      <c r="B20" s="64" t="s">
        <v>2</v>
      </c>
      <c r="C20" s="76">
        <v>0.32007635708402926</v>
      </c>
      <c r="D20" s="77">
        <v>0.12379980903485609</v>
      </c>
      <c r="G20" s="31">
        <f t="shared" si="1"/>
        <v>0.32007635708402926</v>
      </c>
      <c r="H20" s="31">
        <f t="shared" si="2"/>
        <v>0.12379980903485609</v>
      </c>
      <c r="M20" s="13" t="s">
        <v>2</v>
      </c>
      <c r="N20" s="30">
        <v>3379122.787</v>
      </c>
      <c r="O20" s="30">
        <v>27295056.537999999</v>
      </c>
      <c r="P20" s="30">
        <v>85276703.305000007</v>
      </c>
      <c r="R20" s="31">
        <f t="shared" si="3"/>
        <v>3.962539188357523E-2</v>
      </c>
      <c r="U20" s="19">
        <f t="shared" si="0"/>
        <v>4.2445161638852452E-2</v>
      </c>
    </row>
    <row r="21" spans="2:21" x14ac:dyDescent="0.25">
      <c r="B21" s="64" t="s">
        <v>15</v>
      </c>
      <c r="C21" s="76">
        <v>0.27018195272786233</v>
      </c>
      <c r="D21" s="77">
        <v>9.4529938317528414E-2</v>
      </c>
      <c r="G21" s="31">
        <f t="shared" si="1"/>
        <v>0.27018195272786233</v>
      </c>
      <c r="H21" s="31">
        <f t="shared" si="2"/>
        <v>9.4529938317528414E-2</v>
      </c>
      <c r="M21" s="13" t="s">
        <v>15</v>
      </c>
      <c r="N21" s="30">
        <v>13470972.274</v>
      </c>
      <c r="O21" s="30">
        <v>142504824.54300001</v>
      </c>
      <c r="P21" s="30">
        <v>527440205.03299999</v>
      </c>
      <c r="R21" s="31">
        <f t="shared" si="3"/>
        <v>2.5540283325874203E-2</v>
      </c>
      <c r="U21" s="19">
        <f t="shared" si="0"/>
        <v>0.26252521368450388</v>
      </c>
    </row>
    <row r="22" spans="2:21" x14ac:dyDescent="0.25">
      <c r="B22" s="64" t="s">
        <v>16</v>
      </c>
      <c r="C22" s="76">
        <v>0.16250879019751985</v>
      </c>
      <c r="D22" s="77">
        <v>0.11312800983893923</v>
      </c>
      <c r="G22" s="31">
        <f t="shared" si="1"/>
        <v>0.16250879019751985</v>
      </c>
      <c r="H22" s="31">
        <f t="shared" si="2"/>
        <v>0.11312800983893923</v>
      </c>
      <c r="M22" s="13" t="s">
        <v>16</v>
      </c>
      <c r="N22" s="30">
        <v>25580743.07</v>
      </c>
      <c r="O22" s="30">
        <v>226122099.26100001</v>
      </c>
      <c r="P22" s="30">
        <v>1391445342.6559999</v>
      </c>
      <c r="R22" s="31">
        <f t="shared" si="3"/>
        <v>1.8384296016379136E-2</v>
      </c>
      <c r="U22" s="19">
        <f t="shared" si="0"/>
        <v>0.69257042300789196</v>
      </c>
    </row>
    <row r="23" spans="2:21" x14ac:dyDescent="0.25">
      <c r="B23" s="64" t="s">
        <v>27</v>
      </c>
      <c r="C23" s="76">
        <v>0.30227611010459665</v>
      </c>
      <c r="D23" s="77">
        <v>0.10794632496985285</v>
      </c>
      <c r="G23" s="31">
        <f t="shared" si="1"/>
        <v>0.30227611010459665</v>
      </c>
      <c r="H23" s="31">
        <f t="shared" si="2"/>
        <v>0.10794632496985285</v>
      </c>
      <c r="M23" s="13" t="s">
        <v>27</v>
      </c>
      <c r="N23" s="30">
        <v>35254316.747000001</v>
      </c>
      <c r="O23" s="30">
        <v>326591171.648</v>
      </c>
      <c r="P23" s="30">
        <v>1080439904.8770001</v>
      </c>
      <c r="R23" s="31">
        <f t="shared" si="3"/>
        <v>3.2629595211973811E-2</v>
      </c>
      <c r="S23" s="19">
        <f t="shared" ref="S23:S30" si="4">P23/$P$23</f>
        <v>1</v>
      </c>
      <c r="T23" s="19"/>
      <c r="U23" s="19">
        <f t="shared" si="0"/>
        <v>0.53777227104511871</v>
      </c>
    </row>
    <row r="24" spans="2:21" x14ac:dyDescent="0.25">
      <c r="B24" s="64" t="s">
        <v>64</v>
      </c>
      <c r="C24" s="76"/>
      <c r="D24" s="60"/>
      <c r="G24" s="31">
        <f t="shared" si="1"/>
        <v>0.19796837975941331</v>
      </c>
      <c r="H24" s="31">
        <f t="shared" si="2"/>
        <v>5.0389868314519352E-2</v>
      </c>
      <c r="M24" s="13" t="s">
        <v>65</v>
      </c>
      <c r="N24" s="30">
        <v>1432788.8689999999</v>
      </c>
      <c r="O24" s="30">
        <v>28434066.548</v>
      </c>
      <c r="P24" s="30">
        <v>143629334.051</v>
      </c>
      <c r="R24" s="31">
        <f t="shared" si="3"/>
        <v>9.9756005865155959E-3</v>
      </c>
      <c r="S24" s="19">
        <f>P24/$P$23</f>
        <v>0.13293597672824858</v>
      </c>
      <c r="T24" s="31">
        <f>S24*R24</f>
        <v>1.3261162074193402E-3</v>
      </c>
      <c r="U24" s="19">
        <f t="shared" si="0"/>
        <v>7.1489282108751301E-2</v>
      </c>
    </row>
    <row r="25" spans="2:21" x14ac:dyDescent="0.25">
      <c r="B25" s="92" t="s">
        <v>65</v>
      </c>
      <c r="C25" s="83">
        <v>0.19796837975941331</v>
      </c>
      <c r="D25" s="93">
        <v>5.0389868314519352E-2</v>
      </c>
      <c r="G25" s="31">
        <f t="shared" si="1"/>
        <v>0.38421773720252456</v>
      </c>
      <c r="H25" s="31">
        <f t="shared" si="2"/>
        <v>0.28494361059269646</v>
      </c>
      <c r="M25" s="13" t="s">
        <v>66</v>
      </c>
      <c r="N25" s="30">
        <v>3322590.1060000001</v>
      </c>
      <c r="O25" s="30">
        <v>11660518.02</v>
      </c>
      <c r="P25" s="30">
        <v>30348723.890000001</v>
      </c>
      <c r="R25" s="31">
        <f t="shared" si="3"/>
        <v>0.10948038929224316</v>
      </c>
      <c r="S25" s="19">
        <f t="shared" si="4"/>
        <v>2.8089228982573513E-2</v>
      </c>
      <c r="T25" s="31">
        <f t="shared" ref="T25:T30" si="5">S25*R25</f>
        <v>3.0752197239311075E-3</v>
      </c>
      <c r="U25" s="19">
        <f t="shared" si="0"/>
        <v>1.5105608461864928E-2</v>
      </c>
    </row>
    <row r="26" spans="2:21" x14ac:dyDescent="0.25">
      <c r="B26" s="92" t="s">
        <v>67</v>
      </c>
      <c r="C26" s="83">
        <v>0.38421773720252456</v>
      </c>
      <c r="D26" s="93">
        <v>0.28494361059269646</v>
      </c>
      <c r="G26" s="31">
        <f t="shared" si="1"/>
        <v>0.68510293468583705</v>
      </c>
      <c r="H26" s="31">
        <f t="shared" si="2"/>
        <v>0.15900004057543046</v>
      </c>
      <c r="M26" s="13" t="s">
        <v>68</v>
      </c>
      <c r="N26" s="30">
        <v>892702.772</v>
      </c>
      <c r="O26" s="30">
        <v>5614481.4100000001</v>
      </c>
      <c r="P26" s="30">
        <v>8195091.7529999996</v>
      </c>
      <c r="R26" s="31">
        <f t="shared" si="3"/>
        <v>0.10893139441339456</v>
      </c>
      <c r="S26" s="19">
        <f t="shared" si="4"/>
        <v>7.5849584192588188E-3</v>
      </c>
      <c r="T26" s="31">
        <f t="shared" si="5"/>
        <v>8.2624009717748004E-4</v>
      </c>
      <c r="U26" s="19">
        <f t="shared" si="0"/>
        <v>4.0789803149076089E-3</v>
      </c>
    </row>
    <row r="27" spans="2:21" x14ac:dyDescent="0.25">
      <c r="B27" s="92" t="s">
        <v>68</v>
      </c>
      <c r="C27" s="83">
        <v>0.68510293468583705</v>
      </c>
      <c r="D27" s="93">
        <v>0.15900004057543046</v>
      </c>
      <c r="G27" s="31">
        <f t="shared" si="1"/>
        <v>0.44177136191087069</v>
      </c>
      <c r="H27" s="31">
        <f t="shared" si="2"/>
        <v>0.10054435748084878</v>
      </c>
      <c r="M27" s="13" t="s">
        <v>69</v>
      </c>
      <c r="N27" s="30">
        <v>4147127.4369999999</v>
      </c>
      <c r="O27" s="30">
        <v>41246744.630000003</v>
      </c>
      <c r="P27" s="30">
        <v>93366723.572999999</v>
      </c>
      <c r="R27" s="31">
        <f t="shared" si="3"/>
        <v>4.4417617736768E-2</v>
      </c>
      <c r="S27" s="19">
        <f t="shared" si="4"/>
        <v>8.6415471283087325E-2</v>
      </c>
      <c r="T27" s="31">
        <f t="shared" si="5"/>
        <v>3.8383693699948255E-3</v>
      </c>
      <c r="U27" s="19">
        <f t="shared" si="0"/>
        <v>4.6471844245340108E-2</v>
      </c>
    </row>
    <row r="28" spans="2:21" x14ac:dyDescent="0.25">
      <c r="B28" s="92" t="s">
        <v>69</v>
      </c>
      <c r="C28" s="83">
        <v>0.44177136191087069</v>
      </c>
      <c r="D28" s="93">
        <v>0.10054435748084878</v>
      </c>
      <c r="G28" s="31">
        <f t="shared" si="1"/>
        <v>0.40800248807727807</v>
      </c>
      <c r="H28" s="31">
        <f t="shared" si="2"/>
        <v>0.14188917388171984</v>
      </c>
      <c r="M28" s="13" t="s">
        <v>70</v>
      </c>
      <c r="N28" s="30">
        <v>2836559.13</v>
      </c>
      <c r="O28" s="30">
        <v>19991371.098999999</v>
      </c>
      <c r="P28" s="30">
        <v>48998159.773999996</v>
      </c>
      <c r="R28" s="31">
        <f t="shared" si="3"/>
        <v>5.7891135974971239E-2</v>
      </c>
      <c r="S28" s="19">
        <f t="shared" si="4"/>
        <v>4.5350194446564858E-2</v>
      </c>
      <c r="T28" s="31">
        <f t="shared" si="5"/>
        <v>2.6253742731974718E-3</v>
      </c>
      <c r="U28" s="19">
        <f t="shared" si="0"/>
        <v>2.4388077059866918E-2</v>
      </c>
    </row>
    <row r="29" spans="2:21" x14ac:dyDescent="0.25">
      <c r="B29" s="92" t="s">
        <v>70</v>
      </c>
      <c r="C29" s="83">
        <v>0.40800248807727807</v>
      </c>
      <c r="D29" s="93">
        <v>0.14188917388171984</v>
      </c>
      <c r="G29" s="31">
        <f t="shared" si="1"/>
        <v>0.32729795864250094</v>
      </c>
      <c r="H29" s="31">
        <f t="shared" si="2"/>
        <v>0.12299904180296894</v>
      </c>
      <c r="M29" s="13" t="s">
        <v>71</v>
      </c>
      <c r="N29" s="30">
        <v>1369541.58</v>
      </c>
      <c r="O29" s="30">
        <v>11134571.130999999</v>
      </c>
      <c r="P29" s="30">
        <v>34019677.902000003</v>
      </c>
      <c r="R29" s="31">
        <f t="shared" si="3"/>
        <v>4.0257335297095367E-2</v>
      </c>
      <c r="S29" s="19">
        <f t="shared" si="4"/>
        <v>3.1486876547634442E-2</v>
      </c>
      <c r="T29" s="31">
        <f t="shared" si="5"/>
        <v>1.2675777466363684E-3</v>
      </c>
      <c r="U29" s="19">
        <f t="shared" si="0"/>
        <v>1.6932769109138664E-2</v>
      </c>
    </row>
    <row r="30" spans="2:21" x14ac:dyDescent="0.25">
      <c r="B30" s="94" t="s">
        <v>72</v>
      </c>
      <c r="C30" s="83">
        <v>0.32729795864250094</v>
      </c>
      <c r="D30" s="93">
        <v>0.12299904180296894</v>
      </c>
      <c r="G30" s="31">
        <f t="shared" si="1"/>
        <v>0.4384261826939691</v>
      </c>
      <c r="H30" s="31">
        <f t="shared" si="2"/>
        <v>0.10339165428693121</v>
      </c>
      <c r="M30" s="13" t="s">
        <v>73</v>
      </c>
      <c r="N30" s="30">
        <v>2393507.952</v>
      </c>
      <c r="O30" s="30">
        <v>23149914.454</v>
      </c>
      <c r="P30" s="30">
        <v>52802308.273999996</v>
      </c>
      <c r="R30" s="31">
        <f t="shared" si="3"/>
        <v>4.5329608311433803E-2</v>
      </c>
      <c r="S30" s="19">
        <f t="shared" si="4"/>
        <v>4.8871120027736421E-2</v>
      </c>
      <c r="T30" s="31">
        <f t="shared" si="5"/>
        <v>2.2153087285983601E-3</v>
      </c>
      <c r="U30" s="19">
        <f t="shared" si="0"/>
        <v>2.6281533205834404E-2</v>
      </c>
    </row>
    <row r="31" spans="2:21" x14ac:dyDescent="0.25">
      <c r="B31" s="94" t="s">
        <v>74</v>
      </c>
      <c r="C31" s="83">
        <v>0.4384261826939691</v>
      </c>
      <c r="D31" s="93">
        <v>0.10339165428693121</v>
      </c>
      <c r="G31" s="31">
        <f t="shared" si="1"/>
        <v>0.53071499488306695</v>
      </c>
      <c r="H31" s="31">
        <f t="shared" si="2"/>
        <v>0.21180146986122086</v>
      </c>
      <c r="M31" s="13" t="s">
        <v>75</v>
      </c>
      <c r="N31" s="30">
        <v>11683969.863</v>
      </c>
      <c r="O31" s="30">
        <v>55164725.111000001</v>
      </c>
      <c r="P31" s="30">
        <v>103944161.448</v>
      </c>
      <c r="R31" s="31">
        <f>N31/P31</f>
        <v>0.11240621599362388</v>
      </c>
      <c r="S31" s="19">
        <f>P31/$P$23</f>
        <v>9.6205407611109336E-2</v>
      </c>
      <c r="T31" s="32">
        <f>S31*R31</f>
        <v>1.0814085827688983E-2</v>
      </c>
      <c r="U31" s="19">
        <f>P31/$P$16</f>
        <v>5.1736600537847621E-2</v>
      </c>
    </row>
    <row r="32" spans="2:21" x14ac:dyDescent="0.25">
      <c r="B32" s="94" t="s">
        <v>76</v>
      </c>
      <c r="C32" s="83">
        <v>0.53071499488306695</v>
      </c>
      <c r="D32" s="93">
        <v>0.21180146986122086</v>
      </c>
      <c r="G32" s="31">
        <f t="shared" si="1"/>
        <v>0.1255796375992006</v>
      </c>
      <c r="H32" s="31">
        <f t="shared" si="2"/>
        <v>0.10660604952769662</v>
      </c>
      <c r="M32" s="13" t="s">
        <v>28</v>
      </c>
      <c r="N32" s="30">
        <v>6261752.9019999998</v>
      </c>
      <c r="O32" s="30">
        <v>58737313.030000001</v>
      </c>
      <c r="P32" s="30">
        <v>467729594.96399999</v>
      </c>
      <c r="R32" s="31">
        <f t="shared" si="3"/>
        <v>1.3387549065570572E-2</v>
      </c>
      <c r="S32" s="19"/>
      <c r="T32" s="19"/>
      <c r="U32" s="19">
        <f t="shared" ref="U32:U33" si="6">P32/$P$16</f>
        <v>0.23280517998586772</v>
      </c>
    </row>
    <row r="33" spans="2:21" x14ac:dyDescent="0.25">
      <c r="B33" s="64" t="s">
        <v>28</v>
      </c>
      <c r="C33" s="76">
        <v>0.1255796375992006</v>
      </c>
      <c r="D33" s="77">
        <v>0.10660604952769662</v>
      </c>
      <c r="G33" s="31">
        <f t="shared" si="1"/>
        <v>2.6569951019916362E-2</v>
      </c>
      <c r="H33" s="31">
        <f t="shared" si="2"/>
        <v>0.12571326697026014</v>
      </c>
      <c r="M33" s="13" t="s">
        <v>29</v>
      </c>
      <c r="N33" s="30">
        <v>1285174.8160000001</v>
      </c>
      <c r="O33" s="30">
        <v>10223064.335000001</v>
      </c>
      <c r="P33" s="30">
        <v>384760375.634</v>
      </c>
      <c r="R33" s="31">
        <f t="shared" si="3"/>
        <v>3.3401953459534814E-3</v>
      </c>
      <c r="S33" s="19"/>
      <c r="T33" s="19"/>
      <c r="U33" s="19">
        <f t="shared" si="6"/>
        <v>0.1915085328474837</v>
      </c>
    </row>
    <row r="34" spans="2:21" x14ac:dyDescent="0.25">
      <c r="B34" s="64" t="s">
        <v>29</v>
      </c>
      <c r="C34" s="76">
        <v>2.6569951019916362E-2</v>
      </c>
      <c r="D34" s="77">
        <v>0.12571326697026014</v>
      </c>
      <c r="S34" s="18">
        <f>SUM(S24:S31)</f>
        <v>0.4769392340462133</v>
      </c>
      <c r="T34" s="18"/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opLeftCell="A12" workbookViewId="0">
      <selection activeCell="G15" sqref="G15:L33"/>
    </sheetView>
  </sheetViews>
  <sheetFormatPr baseColWidth="10" defaultRowHeight="15" x14ac:dyDescent="0.25"/>
  <cols>
    <col min="2" max="2" width="55.28515625" customWidth="1"/>
    <col min="7" max="7" width="25.140625" style="13" customWidth="1"/>
    <col min="8" max="9" width="11" bestFit="1" customWidth="1"/>
    <col min="10" max="10" width="12.140625" bestFit="1" customWidth="1"/>
    <col min="12" max="12" width="17.42578125" bestFit="1" customWidth="1"/>
    <col min="13" max="13" width="12.85546875" bestFit="1" customWidth="1"/>
  </cols>
  <sheetData>
    <row r="2" spans="2:15" x14ac:dyDescent="0.25">
      <c r="B2" s="26" t="s">
        <v>43</v>
      </c>
      <c r="C2" s="26"/>
      <c r="D2" s="26"/>
    </row>
    <row r="3" spans="2:15" x14ac:dyDescent="0.25">
      <c r="B3" s="26" t="s">
        <v>44</v>
      </c>
      <c r="C3" s="26"/>
      <c r="D3" s="26"/>
    </row>
    <row r="4" spans="2:15" x14ac:dyDescent="0.25">
      <c r="B4" s="26" t="s">
        <v>45</v>
      </c>
      <c r="C4" s="26"/>
      <c r="D4" s="26"/>
    </row>
    <row r="5" spans="2:15" x14ac:dyDescent="0.25">
      <c r="B5" s="26" t="s">
        <v>46</v>
      </c>
      <c r="C5" s="26"/>
      <c r="D5" s="26"/>
    </row>
    <row r="6" spans="2:15" x14ac:dyDescent="0.25">
      <c r="B6" s="26" t="s">
        <v>47</v>
      </c>
      <c r="C6" s="26"/>
      <c r="D6" s="26"/>
    </row>
    <row r="8" spans="2:15" x14ac:dyDescent="0.25">
      <c r="B8" s="27" t="s">
        <v>48</v>
      </c>
    </row>
    <row r="9" spans="2:15" x14ac:dyDescent="0.25">
      <c r="B9" s="27" t="s">
        <v>50</v>
      </c>
    </row>
    <row r="12" spans="2:15" x14ac:dyDescent="0.25">
      <c r="G12" s="23" t="s">
        <v>41</v>
      </c>
    </row>
    <row r="13" spans="2:15" x14ac:dyDescent="0.25">
      <c r="L13" t="s">
        <v>52</v>
      </c>
      <c r="M13" t="s">
        <v>53</v>
      </c>
      <c r="N13" t="s">
        <v>54</v>
      </c>
      <c r="O13" t="s">
        <v>55</v>
      </c>
    </row>
    <row r="14" spans="2:15" x14ac:dyDescent="0.25">
      <c r="N14" s="29">
        <f>SUM(N24:N31)</f>
        <v>2.5988291974643935E-2</v>
      </c>
    </row>
    <row r="15" spans="2:15" x14ac:dyDescent="0.25">
      <c r="G15" s="13" t="s">
        <v>58</v>
      </c>
      <c r="H15" s="25" t="s">
        <v>59</v>
      </c>
      <c r="I15" s="25" t="s">
        <v>60</v>
      </c>
      <c r="J15" s="25" t="s">
        <v>61</v>
      </c>
    </row>
    <row r="16" spans="2:15" x14ac:dyDescent="0.25">
      <c r="B16" s="36" t="s">
        <v>25</v>
      </c>
      <c r="C16" s="40">
        <v>2.1333470149641799E-2</v>
      </c>
      <c r="G16" s="13" t="s">
        <v>25</v>
      </c>
      <c r="H16" s="30">
        <v>42861139.743000001</v>
      </c>
      <c r="I16" s="30">
        <v>397300648.78899997</v>
      </c>
      <c r="J16" s="30">
        <v>2009103040.5439999</v>
      </c>
      <c r="L16" s="31">
        <f>H16/J16</f>
        <v>2.1333470149641799E-2</v>
      </c>
      <c r="O16" s="19">
        <f t="shared" ref="O16:O30" si="0">J16/$J$16</f>
        <v>1</v>
      </c>
    </row>
    <row r="17" spans="2:15" x14ac:dyDescent="0.25">
      <c r="B17" s="36" t="s">
        <v>62</v>
      </c>
      <c r="C17" s="40">
        <v>1.9432128801375122E-2</v>
      </c>
      <c r="G17" s="13" t="s">
        <v>62</v>
      </c>
      <c r="H17" s="30">
        <v>37325872.743000001</v>
      </c>
      <c r="I17" s="30">
        <v>361093463.162</v>
      </c>
      <c r="J17" s="30">
        <v>1920832921.8340001</v>
      </c>
      <c r="L17" s="31">
        <f t="shared" ref="L17:L33" si="1">H17/J17</f>
        <v>1.9432128801375122E-2</v>
      </c>
      <c r="O17" s="19">
        <f t="shared" si="0"/>
        <v>0.95606491208828237</v>
      </c>
    </row>
    <row r="18" spans="2:15" x14ac:dyDescent="0.25">
      <c r="B18" s="36" t="s">
        <v>8</v>
      </c>
      <c r="C18" s="40">
        <v>6.2708276378163716E-2</v>
      </c>
      <c r="G18" s="13" t="s">
        <v>63</v>
      </c>
      <c r="H18" s="30">
        <v>5535267</v>
      </c>
      <c r="I18" s="30">
        <v>36207185.626999997</v>
      </c>
      <c r="J18" s="30">
        <v>88270118.709999993</v>
      </c>
      <c r="L18" s="31">
        <f t="shared" si="1"/>
        <v>6.2708276378163716E-2</v>
      </c>
      <c r="O18" s="19">
        <f t="shared" si="0"/>
        <v>4.3935087911717713E-2</v>
      </c>
    </row>
    <row r="19" spans="2:15" x14ac:dyDescent="0.25">
      <c r="B19" s="36" t="s">
        <v>40</v>
      </c>
      <c r="C19" s="40">
        <v>8.7091669791926285E-2</v>
      </c>
      <c r="G19" s="13" t="s">
        <v>1</v>
      </c>
      <c r="H19" s="30">
        <v>430301.61200000002</v>
      </c>
      <c r="I19" s="30">
        <v>1378668.4469999999</v>
      </c>
      <c r="J19" s="30">
        <v>4940789.55</v>
      </c>
      <c r="L19" s="31">
        <f t="shared" si="1"/>
        <v>8.7091669791926285E-2</v>
      </c>
      <c r="O19" s="19">
        <f t="shared" si="0"/>
        <v>2.4592016687517405E-3</v>
      </c>
    </row>
    <row r="20" spans="2:15" x14ac:dyDescent="0.25">
      <c r="B20" s="36" t="s">
        <v>2</v>
      </c>
      <c r="C20" s="40">
        <v>3.962539188357523E-2</v>
      </c>
      <c r="G20" s="13" t="s">
        <v>2</v>
      </c>
      <c r="H20" s="30">
        <v>3379122.787</v>
      </c>
      <c r="I20" s="30">
        <v>27295056.537999999</v>
      </c>
      <c r="J20" s="30">
        <v>85276703.305000007</v>
      </c>
      <c r="L20" s="31">
        <f t="shared" si="1"/>
        <v>3.962539188357523E-2</v>
      </c>
      <c r="O20" s="19">
        <f t="shared" si="0"/>
        <v>4.2445161638852452E-2</v>
      </c>
    </row>
    <row r="21" spans="2:15" x14ac:dyDescent="0.25">
      <c r="B21" s="36" t="s">
        <v>15</v>
      </c>
      <c r="C21" s="40">
        <v>2.5540283325874203E-2</v>
      </c>
      <c r="G21" s="13" t="s">
        <v>15</v>
      </c>
      <c r="H21" s="30">
        <v>13470972.274</v>
      </c>
      <c r="I21" s="30">
        <v>142504824.54300001</v>
      </c>
      <c r="J21" s="30">
        <v>527440205.03299999</v>
      </c>
      <c r="L21" s="31">
        <f t="shared" si="1"/>
        <v>2.5540283325874203E-2</v>
      </c>
      <c r="O21" s="19">
        <f t="shared" si="0"/>
        <v>0.26252521368450388</v>
      </c>
    </row>
    <row r="22" spans="2:15" x14ac:dyDescent="0.25">
      <c r="B22" s="36" t="s">
        <v>16</v>
      </c>
      <c r="C22" s="40">
        <v>1.8384296016379136E-2</v>
      </c>
      <c r="G22" s="13" t="s">
        <v>16</v>
      </c>
      <c r="H22" s="30">
        <v>25580743.07</v>
      </c>
      <c r="I22" s="30">
        <v>226122099.26100001</v>
      </c>
      <c r="J22" s="30">
        <v>1391445342.6559999</v>
      </c>
      <c r="L22" s="31">
        <f t="shared" si="1"/>
        <v>1.8384296016379136E-2</v>
      </c>
      <c r="O22" s="19">
        <f t="shared" si="0"/>
        <v>0.69257042300789196</v>
      </c>
    </row>
    <row r="23" spans="2:15" x14ac:dyDescent="0.25">
      <c r="B23" s="36" t="s">
        <v>27</v>
      </c>
      <c r="C23" s="40">
        <v>3.2629595211973811E-2</v>
      </c>
      <c r="G23" s="13" t="s">
        <v>27</v>
      </c>
      <c r="H23" s="30">
        <v>35254316.747000001</v>
      </c>
      <c r="I23" s="30">
        <v>326591171.648</v>
      </c>
      <c r="J23" s="30">
        <v>1080439904.8770001</v>
      </c>
      <c r="L23" s="31">
        <f t="shared" si="1"/>
        <v>3.2629595211973811E-2</v>
      </c>
      <c r="M23" s="19">
        <f t="shared" ref="M23:M30" si="2">J23/$J$23</f>
        <v>1</v>
      </c>
      <c r="N23" s="19"/>
      <c r="O23" s="19">
        <f t="shared" si="0"/>
        <v>0.53777227104511871</v>
      </c>
    </row>
    <row r="24" spans="2:15" x14ac:dyDescent="0.25">
      <c r="B24" s="36" t="s">
        <v>64</v>
      </c>
      <c r="C24" s="40"/>
      <c r="G24" s="13" t="s">
        <v>65</v>
      </c>
      <c r="H24" s="30">
        <v>1432788.8689999999</v>
      </c>
      <c r="I24" s="30">
        <v>28434066.548</v>
      </c>
      <c r="J24" s="30">
        <v>143629334.051</v>
      </c>
      <c r="L24" s="31">
        <f t="shared" si="1"/>
        <v>9.9756005865155959E-3</v>
      </c>
      <c r="M24" s="19">
        <f>J24/$J$23</f>
        <v>0.13293597672824858</v>
      </c>
      <c r="N24" s="31">
        <f t="shared" ref="N24:N30" si="3">M24*L24</f>
        <v>1.3261162074193402E-3</v>
      </c>
      <c r="O24" s="19">
        <f t="shared" si="0"/>
        <v>7.1489282108751301E-2</v>
      </c>
    </row>
    <row r="25" spans="2:15" x14ac:dyDescent="0.25">
      <c r="B25" s="41" t="s">
        <v>65</v>
      </c>
      <c r="C25" s="40">
        <v>9.9756005865155959E-3</v>
      </c>
      <c r="G25" s="13" t="s">
        <v>66</v>
      </c>
      <c r="H25" s="30">
        <v>3322590.1060000001</v>
      </c>
      <c r="I25" s="30">
        <v>11660518.02</v>
      </c>
      <c r="J25" s="30">
        <v>30348723.890000001</v>
      </c>
      <c r="L25" s="31">
        <f t="shared" si="1"/>
        <v>0.10948038929224316</v>
      </c>
      <c r="M25" s="19">
        <f t="shared" si="2"/>
        <v>2.8089228982573513E-2</v>
      </c>
      <c r="N25" s="31">
        <f t="shared" si="3"/>
        <v>3.0752197239311075E-3</v>
      </c>
      <c r="O25" s="19">
        <f t="shared" si="0"/>
        <v>1.5105608461864928E-2</v>
      </c>
    </row>
    <row r="26" spans="2:15" x14ac:dyDescent="0.25">
      <c r="B26" s="41" t="s">
        <v>112</v>
      </c>
      <c r="C26" s="40">
        <v>0.10948038929224316</v>
      </c>
      <c r="G26" s="13" t="s">
        <v>68</v>
      </c>
      <c r="H26" s="30">
        <v>892702.772</v>
      </c>
      <c r="I26" s="30">
        <v>5614481.4100000001</v>
      </c>
      <c r="J26" s="30">
        <v>8195091.7529999996</v>
      </c>
      <c r="L26" s="31">
        <f t="shared" si="1"/>
        <v>0.10893139441339456</v>
      </c>
      <c r="M26" s="19">
        <f t="shared" si="2"/>
        <v>7.5849584192588188E-3</v>
      </c>
      <c r="N26" s="31">
        <f t="shared" si="3"/>
        <v>8.2624009717748004E-4</v>
      </c>
      <c r="O26" s="19">
        <f t="shared" si="0"/>
        <v>4.0789803149076089E-3</v>
      </c>
    </row>
    <row r="27" spans="2:15" x14ac:dyDescent="0.25">
      <c r="B27" s="41" t="s">
        <v>68</v>
      </c>
      <c r="C27" s="40">
        <v>0.10893139441339456</v>
      </c>
      <c r="G27" s="13" t="s">
        <v>69</v>
      </c>
      <c r="H27" s="30">
        <v>4147127.4369999999</v>
      </c>
      <c r="I27" s="30">
        <v>41246744.630000003</v>
      </c>
      <c r="J27" s="30">
        <v>93366723.572999999</v>
      </c>
      <c r="L27" s="31">
        <f t="shared" si="1"/>
        <v>4.4417617736768E-2</v>
      </c>
      <c r="M27" s="19">
        <f t="shared" si="2"/>
        <v>8.6415471283087325E-2</v>
      </c>
      <c r="N27" s="31">
        <f t="shared" si="3"/>
        <v>3.8383693699948255E-3</v>
      </c>
      <c r="O27" s="19">
        <f t="shared" si="0"/>
        <v>4.6471844245340108E-2</v>
      </c>
    </row>
    <row r="28" spans="2:15" x14ac:dyDescent="0.25">
      <c r="B28" s="41" t="s">
        <v>69</v>
      </c>
      <c r="C28" s="40">
        <v>4.4417617736768E-2</v>
      </c>
      <c r="G28" s="13" t="s">
        <v>70</v>
      </c>
      <c r="H28" s="30">
        <v>2836559.13</v>
      </c>
      <c r="I28" s="30">
        <v>19991371.098999999</v>
      </c>
      <c r="J28" s="30">
        <v>48998159.773999996</v>
      </c>
      <c r="L28" s="31">
        <f t="shared" si="1"/>
        <v>5.7891135974971239E-2</v>
      </c>
      <c r="M28" s="19">
        <f t="shared" si="2"/>
        <v>4.5350194446564858E-2</v>
      </c>
      <c r="N28" s="31">
        <f t="shared" si="3"/>
        <v>2.6253742731974718E-3</v>
      </c>
      <c r="O28" s="19">
        <f t="shared" si="0"/>
        <v>2.4388077059866918E-2</v>
      </c>
    </row>
    <row r="29" spans="2:15" x14ac:dyDescent="0.25">
      <c r="B29" s="41" t="s">
        <v>70</v>
      </c>
      <c r="C29" s="40">
        <v>5.7891135974971239E-2</v>
      </c>
      <c r="G29" s="13" t="s">
        <v>71</v>
      </c>
      <c r="H29" s="30">
        <v>1369541.58</v>
      </c>
      <c r="I29" s="30">
        <v>11134571.130999999</v>
      </c>
      <c r="J29" s="30">
        <v>34019677.902000003</v>
      </c>
      <c r="L29" s="31">
        <f t="shared" si="1"/>
        <v>4.0257335297095367E-2</v>
      </c>
      <c r="M29" s="19">
        <f t="shared" si="2"/>
        <v>3.1486876547634442E-2</v>
      </c>
      <c r="N29" s="31">
        <f t="shared" si="3"/>
        <v>1.2675777466363684E-3</v>
      </c>
      <c r="O29" s="19">
        <f t="shared" si="0"/>
        <v>1.6932769109138664E-2</v>
      </c>
    </row>
    <row r="30" spans="2:15" x14ac:dyDescent="0.25">
      <c r="B30" s="42" t="s">
        <v>113</v>
      </c>
      <c r="C30" s="40">
        <v>4.0257335297095367E-2</v>
      </c>
      <c r="G30" s="13" t="s">
        <v>73</v>
      </c>
      <c r="H30" s="30">
        <v>2393507.952</v>
      </c>
      <c r="I30" s="30">
        <v>23149914.454</v>
      </c>
      <c r="J30" s="30">
        <v>52802308.273999996</v>
      </c>
      <c r="L30" s="31">
        <f t="shared" si="1"/>
        <v>4.5329608311433803E-2</v>
      </c>
      <c r="M30" s="19">
        <f t="shared" si="2"/>
        <v>4.8871120027736421E-2</v>
      </c>
      <c r="N30" s="31">
        <f t="shared" si="3"/>
        <v>2.2153087285983601E-3</v>
      </c>
      <c r="O30" s="19">
        <f t="shared" si="0"/>
        <v>2.6281533205834404E-2</v>
      </c>
    </row>
    <row r="31" spans="2:15" x14ac:dyDescent="0.25">
      <c r="B31" s="42" t="s">
        <v>114</v>
      </c>
      <c r="C31" s="40">
        <v>4.5329608311433803E-2</v>
      </c>
      <c r="G31" s="13" t="s">
        <v>75</v>
      </c>
      <c r="H31" s="30">
        <v>11683969.863</v>
      </c>
      <c r="I31" s="30">
        <v>55164725.111000001</v>
      </c>
      <c r="J31" s="30">
        <v>103944161.448</v>
      </c>
      <c r="L31" s="31">
        <f>H31/J31</f>
        <v>0.11240621599362388</v>
      </c>
      <c r="M31" s="19">
        <f>J31/$J$23</f>
        <v>9.6205407611109336E-2</v>
      </c>
      <c r="N31" s="31">
        <f>M31*L31</f>
        <v>1.0814085827688983E-2</v>
      </c>
      <c r="O31" s="19">
        <f>J31/$J$16</f>
        <v>5.1736600537847621E-2</v>
      </c>
    </row>
    <row r="32" spans="2:15" x14ac:dyDescent="0.25">
      <c r="B32" s="42" t="s">
        <v>115</v>
      </c>
      <c r="C32" s="40">
        <v>0.11240621599362388</v>
      </c>
      <c r="G32" s="13" t="s">
        <v>28</v>
      </c>
      <c r="H32" s="30">
        <v>6261752.9019999998</v>
      </c>
      <c r="I32" s="30">
        <v>58737313.030000001</v>
      </c>
      <c r="J32" s="30">
        <v>467729594.96399999</v>
      </c>
      <c r="L32" s="31">
        <f t="shared" si="1"/>
        <v>1.3387549065570572E-2</v>
      </c>
      <c r="M32" s="19"/>
      <c r="N32" s="19"/>
      <c r="O32" s="19">
        <f t="shared" ref="O32:O33" si="4">J32/$J$16</f>
        <v>0.23280517998586772</v>
      </c>
    </row>
    <row r="33" spans="2:15" x14ac:dyDescent="0.25">
      <c r="B33" s="36" t="s">
        <v>28</v>
      </c>
      <c r="C33" s="40">
        <v>1.3387549065570572E-2</v>
      </c>
      <c r="G33" s="13" t="s">
        <v>29</v>
      </c>
      <c r="H33" s="30">
        <v>1285174.8160000001</v>
      </c>
      <c r="I33" s="30">
        <v>10223064.335000001</v>
      </c>
      <c r="J33" s="30">
        <v>384760375.634</v>
      </c>
      <c r="L33" s="31">
        <f t="shared" si="1"/>
        <v>3.3401953459534814E-3</v>
      </c>
      <c r="M33" s="19"/>
      <c r="N33" s="19"/>
      <c r="O33" s="19">
        <f t="shared" si="4"/>
        <v>0.1915085328474837</v>
      </c>
    </row>
    <row r="34" spans="2:15" x14ac:dyDescent="0.25">
      <c r="B34" s="36" t="s">
        <v>29</v>
      </c>
      <c r="C34" s="40">
        <v>3.3401953459534814E-3</v>
      </c>
      <c r="M34" s="18">
        <f>SUM(M24:M31)</f>
        <v>0.4769392340462133</v>
      </c>
      <c r="N34" s="18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8"/>
  <sheetViews>
    <sheetView workbookViewId="0">
      <selection activeCell="C8" sqref="C8"/>
    </sheetView>
  </sheetViews>
  <sheetFormatPr baseColWidth="10" defaultColWidth="8.7109375" defaultRowHeight="15" x14ac:dyDescent="0.25"/>
  <cols>
    <col min="3" max="3" width="54.140625" customWidth="1"/>
    <col min="5" max="5" width="14.28515625" bestFit="1" customWidth="1"/>
    <col min="7" max="7" width="16" bestFit="1" customWidth="1"/>
  </cols>
  <sheetData>
    <row r="4" spans="3:9" x14ac:dyDescent="0.25">
      <c r="D4" t="s">
        <v>99</v>
      </c>
      <c r="E4" t="s">
        <v>103</v>
      </c>
      <c r="F4" t="s">
        <v>101</v>
      </c>
      <c r="G4" t="s">
        <v>104</v>
      </c>
      <c r="I4" t="s">
        <v>116</v>
      </c>
    </row>
    <row r="5" spans="3:9" x14ac:dyDescent="0.25">
      <c r="C5" t="s">
        <v>159</v>
      </c>
      <c r="D5" s="29">
        <v>0.35500115241699254</v>
      </c>
      <c r="E5" s="31">
        <v>0.11006763761020701</v>
      </c>
      <c r="F5" s="31">
        <v>0.29340195573854899</v>
      </c>
      <c r="G5" s="31">
        <v>0.52082297360266905</v>
      </c>
      <c r="I5" s="43">
        <f>G5-E5</f>
        <v>0.41075533599246206</v>
      </c>
    </row>
    <row r="6" spans="3:9" ht="21.95" customHeight="1" x14ac:dyDescent="0.25">
      <c r="C6" s="99" t="s">
        <v>150</v>
      </c>
      <c r="D6" s="100">
        <v>0.35618763979871476</v>
      </c>
      <c r="E6" s="101">
        <v>0.110668536017061</v>
      </c>
      <c r="F6" s="101">
        <v>0.25576890900174404</v>
      </c>
      <c r="G6" s="101">
        <v>0.414481335828838</v>
      </c>
      <c r="H6" s="102"/>
      <c r="I6" s="103">
        <f t="shared" ref="I6:I22" si="0">G6-E6</f>
        <v>0.303812799811777</v>
      </c>
    </row>
    <row r="7" spans="3:9" ht="21.95" customHeight="1" x14ac:dyDescent="0.25">
      <c r="C7" s="99" t="s">
        <v>151</v>
      </c>
      <c r="D7" s="100">
        <v>0.3270282719232051</v>
      </c>
      <c r="E7" s="101">
        <v>0.109890587299572</v>
      </c>
      <c r="F7" s="101">
        <v>0.33374022576801304</v>
      </c>
      <c r="G7" s="101">
        <v>0.62215435084473691</v>
      </c>
      <c r="H7" s="102"/>
      <c r="I7" s="103">
        <f t="shared" si="0"/>
        <v>0.5122637635451649</v>
      </c>
    </row>
    <row r="8" spans="3:9" ht="21.95" customHeight="1" x14ac:dyDescent="0.25">
      <c r="C8" t="s">
        <v>160</v>
      </c>
      <c r="D8" s="29">
        <v>0.38421883087645292</v>
      </c>
      <c r="E8" s="31">
        <v>0.121366028029912</v>
      </c>
      <c r="F8" s="31">
        <v>0.383194514083322</v>
      </c>
      <c r="G8" s="31">
        <v>0.71128793159625103</v>
      </c>
      <c r="I8" s="43">
        <f t="shared" si="0"/>
        <v>0.589921903566339</v>
      </c>
    </row>
    <row r="9" spans="3:9" ht="21.95" customHeight="1" x14ac:dyDescent="0.25">
      <c r="C9" t="s">
        <v>153</v>
      </c>
      <c r="D9" s="29">
        <v>0.27553173593646557</v>
      </c>
      <c r="E9" s="31">
        <v>9.2329118148091804E-2</v>
      </c>
      <c r="F9" s="31">
        <v>0.25217712027717099</v>
      </c>
      <c r="G9" s="31">
        <v>0.43170005729355798</v>
      </c>
      <c r="I9" s="43">
        <f t="shared" si="0"/>
        <v>0.33937093914546618</v>
      </c>
    </row>
    <row r="10" spans="3:9" ht="21.95" customHeight="1" x14ac:dyDescent="0.25">
      <c r="C10" t="s">
        <v>161</v>
      </c>
      <c r="D10" s="29">
        <v>0.30451587725566159</v>
      </c>
      <c r="E10" s="31">
        <v>0.134415645323608</v>
      </c>
      <c r="F10" s="31">
        <v>0.281247068289258</v>
      </c>
      <c r="G10" s="31">
        <v>0.42680469765513701</v>
      </c>
      <c r="I10" s="43">
        <f t="shared" si="0"/>
        <v>0.29238905233152901</v>
      </c>
    </row>
    <row r="11" spans="3:9" ht="21.95" customHeight="1" x14ac:dyDescent="0.25">
      <c r="C11" t="s">
        <v>162</v>
      </c>
      <c r="D11" s="29">
        <v>0.38191762566415682</v>
      </c>
      <c r="E11" s="31">
        <v>0.106267069554389</v>
      </c>
      <c r="F11" s="31">
        <v>0.262546754611093</v>
      </c>
      <c r="G11" s="31">
        <v>0.42047786228440698</v>
      </c>
      <c r="I11" s="43">
        <f t="shared" si="0"/>
        <v>0.31421079273001795</v>
      </c>
    </row>
    <row r="12" spans="3:9" ht="21.95" customHeight="1" x14ac:dyDescent="0.25">
      <c r="C12" t="s">
        <v>155</v>
      </c>
      <c r="D12" s="29">
        <v>0.32397742714314426</v>
      </c>
      <c r="E12" s="31">
        <v>9.2411168750671902E-2</v>
      </c>
      <c r="F12" s="31">
        <v>0.243341478680867</v>
      </c>
      <c r="G12" s="31">
        <v>0.40500349021922299</v>
      </c>
      <c r="I12" s="43">
        <f t="shared" si="0"/>
        <v>0.31259232146855109</v>
      </c>
    </row>
    <row r="13" spans="3:9" ht="21.95" customHeight="1" x14ac:dyDescent="0.25">
      <c r="C13" t="s">
        <v>163</v>
      </c>
      <c r="D13" s="29">
        <v>0.31097207495763118</v>
      </c>
      <c r="E13" s="31">
        <v>0.12838271311932301</v>
      </c>
      <c r="F13" s="31">
        <v>0.26062553812281403</v>
      </c>
      <c r="G13" s="31">
        <v>0.41614584203680299</v>
      </c>
      <c r="I13" s="43">
        <f t="shared" si="0"/>
        <v>0.28776312891748002</v>
      </c>
    </row>
    <row r="14" spans="3:9" ht="21.95" customHeight="1" x14ac:dyDescent="0.25">
      <c r="C14" t="s">
        <v>164</v>
      </c>
      <c r="D14" s="29">
        <v>0.59028531628607528</v>
      </c>
      <c r="E14" s="31">
        <v>0.23865755209489697</v>
      </c>
      <c r="F14" s="31">
        <v>0.42568924600002395</v>
      </c>
      <c r="G14" s="31">
        <v>0.63826095920535597</v>
      </c>
      <c r="I14" s="43">
        <f t="shared" si="0"/>
        <v>0.399603407110459</v>
      </c>
    </row>
    <row r="15" spans="3:9" ht="21.95" customHeight="1" x14ac:dyDescent="0.25">
      <c r="C15" t="s">
        <v>165</v>
      </c>
      <c r="D15" s="29">
        <v>0.5844896180073863</v>
      </c>
      <c r="E15" s="31">
        <v>4.2379654978734596E-2</v>
      </c>
      <c r="F15" s="31">
        <v>0.18747301632409902</v>
      </c>
      <c r="G15" s="31">
        <v>0.31990894606338799</v>
      </c>
      <c r="I15" s="43">
        <f t="shared" si="0"/>
        <v>0.27752929108465341</v>
      </c>
    </row>
    <row r="16" spans="3:9" ht="21.95" customHeight="1" x14ac:dyDescent="0.25">
      <c r="C16" t="s">
        <v>166</v>
      </c>
      <c r="D16" s="29">
        <v>0.42270216749493339</v>
      </c>
      <c r="E16" s="31">
        <v>0.12698735736088701</v>
      </c>
      <c r="F16" s="31">
        <v>0.30648128191906798</v>
      </c>
      <c r="G16" s="31">
        <v>0.49250988964099202</v>
      </c>
      <c r="I16" s="43">
        <f t="shared" si="0"/>
        <v>0.36552253228010501</v>
      </c>
    </row>
    <row r="17" spans="3:9" ht="21.95" customHeight="1" x14ac:dyDescent="0.25">
      <c r="C17" t="s">
        <v>167</v>
      </c>
      <c r="D17" s="29">
        <v>0.49546061143309916</v>
      </c>
      <c r="E17" s="31">
        <v>7.5526636027999403E-2</v>
      </c>
      <c r="F17" s="31">
        <v>0.30926244454123297</v>
      </c>
      <c r="G17" s="31">
        <v>0.485988090566915</v>
      </c>
      <c r="I17" s="43">
        <f t="shared" si="0"/>
        <v>0.41046145453891558</v>
      </c>
    </row>
    <row r="18" spans="3:9" ht="21.95" customHeight="1" x14ac:dyDescent="0.25">
      <c r="C18" t="s">
        <v>168</v>
      </c>
      <c r="D18" s="29">
        <v>0.23822467999392533</v>
      </c>
      <c r="E18" s="31">
        <v>6.1281818592729499E-2</v>
      </c>
      <c r="F18" s="31">
        <v>0.204123468405285</v>
      </c>
      <c r="G18" s="31">
        <v>0.38865263961157998</v>
      </c>
      <c r="I18" s="43">
        <f t="shared" si="0"/>
        <v>0.32737082101885046</v>
      </c>
    </row>
    <row r="19" spans="3:9" ht="21.95" customHeight="1" x14ac:dyDescent="0.25">
      <c r="C19" t="s">
        <v>169</v>
      </c>
      <c r="D19" s="29">
        <v>0.20490847762846282</v>
      </c>
      <c r="E19" s="31">
        <v>8.7680692851385494E-2</v>
      </c>
      <c r="F19" s="31">
        <v>0.20704105008707899</v>
      </c>
      <c r="G19" s="31">
        <v>0.35174588617786201</v>
      </c>
      <c r="I19" s="43">
        <f t="shared" si="0"/>
        <v>0.26406519332647649</v>
      </c>
    </row>
    <row r="20" spans="3:9" ht="21.95" customHeight="1" x14ac:dyDescent="0.25">
      <c r="C20" t="s">
        <v>158</v>
      </c>
      <c r="D20" s="29">
        <v>0.3017942480846616</v>
      </c>
      <c r="E20" s="31">
        <v>-3.0720823493747801E-2</v>
      </c>
      <c r="F20" s="31">
        <v>0.18105744387457301</v>
      </c>
      <c r="G20" s="31">
        <v>0.37928060445886203</v>
      </c>
      <c r="I20" s="43">
        <f t="shared" si="0"/>
        <v>0.41000142795260985</v>
      </c>
    </row>
    <row r="21" spans="3:9" ht="21.95" customHeight="1" x14ac:dyDescent="0.25">
      <c r="C21" t="s">
        <v>156</v>
      </c>
      <c r="D21" s="29">
        <v>0.40837899249785675</v>
      </c>
      <c r="E21" s="31">
        <v>0.15639466578460501</v>
      </c>
      <c r="F21" s="31">
        <v>0.38748080038559102</v>
      </c>
      <c r="G21" s="31">
        <v>0.65170388249529909</v>
      </c>
      <c r="I21" s="43">
        <f t="shared" si="0"/>
        <v>0.49530921671069406</v>
      </c>
    </row>
    <row r="22" spans="3:9" ht="21.95" customHeight="1" x14ac:dyDescent="0.25">
      <c r="C22" t="s">
        <v>170</v>
      </c>
      <c r="D22" s="29">
        <v>0.40012837653995093</v>
      </c>
      <c r="E22" s="31">
        <v>7.1706760267541109E-2</v>
      </c>
      <c r="F22" s="31">
        <v>0.25401331899587198</v>
      </c>
      <c r="G22" s="31">
        <v>0.51306022020400499</v>
      </c>
      <c r="I22" s="43">
        <f t="shared" si="0"/>
        <v>0.44135345993646391</v>
      </c>
    </row>
    <row r="23" spans="3:9" ht="30" customHeight="1" x14ac:dyDescent="0.25"/>
    <row r="24" spans="3:9" ht="21.95" customHeight="1" x14ac:dyDescent="0.25"/>
    <row r="25" spans="3:9" ht="30" customHeight="1" x14ac:dyDescent="0.25"/>
    <row r="26" spans="3:9" ht="21.95" customHeight="1" x14ac:dyDescent="0.25"/>
    <row r="27" spans="3:9" ht="21.95" customHeight="1" x14ac:dyDescent="0.25"/>
    <row r="28" spans="3:9" ht="20.100000000000001" customHeigh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2"/>
  <sheetViews>
    <sheetView workbookViewId="0">
      <selection activeCell="F8" sqref="F8"/>
    </sheetView>
  </sheetViews>
  <sheetFormatPr baseColWidth="10" defaultRowHeight="15" x14ac:dyDescent="0.25"/>
  <cols>
    <col min="2" max="2" width="46.7109375" bestFit="1" customWidth="1"/>
    <col min="3" max="3" width="46.7109375" customWidth="1"/>
  </cols>
  <sheetData>
    <row r="4" spans="2:4" x14ac:dyDescent="0.25">
      <c r="C4" s="25" t="s">
        <v>117</v>
      </c>
      <c r="D4" s="25" t="s">
        <v>118</v>
      </c>
    </row>
    <row r="5" spans="2:4" x14ac:dyDescent="0.25">
      <c r="B5" t="s">
        <v>25</v>
      </c>
      <c r="C5" s="31">
        <v>2.1333470149641799E-2</v>
      </c>
      <c r="D5" s="31">
        <v>0.35500115241699254</v>
      </c>
    </row>
    <row r="6" spans="2:4" x14ac:dyDescent="0.25">
      <c r="B6" t="s">
        <v>7</v>
      </c>
      <c r="C6" s="31">
        <v>1.9432128801375122E-2</v>
      </c>
      <c r="D6" s="31">
        <v>0.35618763979871476</v>
      </c>
    </row>
    <row r="7" spans="2:4" x14ac:dyDescent="0.25">
      <c r="B7" t="s">
        <v>148</v>
      </c>
      <c r="C7" s="31">
        <v>6.2708276378163716E-2</v>
      </c>
      <c r="D7" s="31">
        <v>0.3270282719232051</v>
      </c>
    </row>
    <row r="8" spans="2:4" x14ac:dyDescent="0.25">
      <c r="B8" t="s">
        <v>40</v>
      </c>
      <c r="C8" s="31">
        <v>8.7091669791926285E-2</v>
      </c>
      <c r="D8" s="31">
        <v>0.38421883087645292</v>
      </c>
    </row>
    <row r="9" spans="2:4" x14ac:dyDescent="0.25">
      <c r="B9" t="s">
        <v>2</v>
      </c>
      <c r="C9" s="31">
        <v>3.962539188357523E-2</v>
      </c>
      <c r="D9" s="31">
        <v>0.27553173593646557</v>
      </c>
    </row>
    <row r="10" spans="2:4" x14ac:dyDescent="0.25">
      <c r="B10" t="s">
        <v>15</v>
      </c>
      <c r="C10" s="31">
        <v>2.5540283325874203E-2</v>
      </c>
      <c r="D10" s="31">
        <v>0.30451587725566159</v>
      </c>
    </row>
    <row r="11" spans="2:4" x14ac:dyDescent="0.25">
      <c r="B11" t="s">
        <v>16</v>
      </c>
      <c r="C11" s="31">
        <v>1.8384296016379136E-2</v>
      </c>
      <c r="D11" s="31">
        <v>0.38191762566415682</v>
      </c>
    </row>
    <row r="12" spans="2:4" x14ac:dyDescent="0.25">
      <c r="B12" t="s">
        <v>27</v>
      </c>
      <c r="C12" s="31">
        <v>3.2629595211973811E-2</v>
      </c>
      <c r="D12" s="31">
        <v>0.32397742714314426</v>
      </c>
    </row>
    <row r="13" spans="2:4" x14ac:dyDescent="0.25">
      <c r="B13" t="s">
        <v>65</v>
      </c>
      <c r="C13" s="31">
        <v>9.9756005865155959E-3</v>
      </c>
      <c r="D13" s="31">
        <v>0.31097207495763118</v>
      </c>
    </row>
    <row r="14" spans="2:4" x14ac:dyDescent="0.25">
      <c r="B14" t="s">
        <v>112</v>
      </c>
      <c r="C14" s="31">
        <v>0.10948038929224316</v>
      </c>
      <c r="D14" s="31">
        <v>0.59028531628607528</v>
      </c>
    </row>
    <row r="15" spans="2:4" x14ac:dyDescent="0.25">
      <c r="B15" t="s">
        <v>68</v>
      </c>
      <c r="C15" s="31">
        <v>0.10893139441339456</v>
      </c>
      <c r="D15" s="31">
        <v>0.5844896180073863</v>
      </c>
    </row>
    <row r="16" spans="2:4" x14ac:dyDescent="0.25">
      <c r="B16" t="s">
        <v>69</v>
      </c>
      <c r="C16" s="31">
        <v>4.4417617736768E-2</v>
      </c>
      <c r="D16" s="31">
        <v>0.42270216749493339</v>
      </c>
    </row>
    <row r="17" spans="2:4" x14ac:dyDescent="0.25">
      <c r="B17" t="s">
        <v>70</v>
      </c>
      <c r="C17" s="31">
        <v>5.7891135974971239E-2</v>
      </c>
      <c r="D17" s="31">
        <v>0.49546061143309916</v>
      </c>
    </row>
    <row r="18" spans="2:4" x14ac:dyDescent="0.25">
      <c r="B18" t="s">
        <v>71</v>
      </c>
      <c r="C18" s="31">
        <v>4.0257335297095367E-2</v>
      </c>
      <c r="D18" s="31">
        <v>0.23822467999392533</v>
      </c>
    </row>
    <row r="19" spans="2:4" x14ac:dyDescent="0.25">
      <c r="B19" t="s">
        <v>73</v>
      </c>
      <c r="C19" s="31">
        <v>4.5329608311433803E-2</v>
      </c>
      <c r="D19" s="31">
        <v>0.20490847762846282</v>
      </c>
    </row>
    <row r="20" spans="2:4" x14ac:dyDescent="0.25">
      <c r="B20" t="s">
        <v>111</v>
      </c>
      <c r="C20" s="31">
        <v>0.11240621599362388</v>
      </c>
      <c r="D20" s="31">
        <v>0.3017942480846616</v>
      </c>
    </row>
    <row r="21" spans="2:4" x14ac:dyDescent="0.25">
      <c r="B21" t="s">
        <v>28</v>
      </c>
      <c r="C21" s="31">
        <v>1.3387549065570572E-2</v>
      </c>
      <c r="D21" s="31">
        <v>0.40837899249785675</v>
      </c>
    </row>
    <row r="22" spans="2:4" x14ac:dyDescent="0.25">
      <c r="B22" t="s">
        <v>29</v>
      </c>
      <c r="C22" s="31">
        <v>3.3401953459534814E-3</v>
      </c>
      <c r="D22" s="31">
        <v>0.40012837653995093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7"/>
  <sheetViews>
    <sheetView workbookViewId="0">
      <selection activeCell="H21" sqref="H21"/>
    </sheetView>
  </sheetViews>
  <sheetFormatPr baseColWidth="10" defaultColWidth="10.85546875" defaultRowHeight="15" x14ac:dyDescent="0.25"/>
  <cols>
    <col min="1" max="1" width="10.85546875" style="4"/>
    <col min="2" max="2" width="34.5703125" style="4" customWidth="1"/>
    <col min="3" max="3" width="14" style="4" customWidth="1"/>
    <col min="4" max="4" width="10.140625" style="4" bestFit="1" customWidth="1"/>
    <col min="5" max="5" width="18" style="4" customWidth="1"/>
    <col min="6" max="6" width="15.5703125" style="4" bestFit="1" customWidth="1"/>
    <col min="7" max="7" width="19.140625" style="4" customWidth="1"/>
    <col min="8" max="8" width="15.42578125" style="4" customWidth="1"/>
    <col min="9" max="9" width="12.85546875" style="4" bestFit="1" customWidth="1"/>
    <col min="10" max="16384" width="10.85546875" style="4"/>
  </cols>
  <sheetData>
    <row r="3" spans="2:9" x14ac:dyDescent="0.25">
      <c r="E3" s="44"/>
      <c r="F3" s="44"/>
      <c r="G3" s="44"/>
    </row>
    <row r="4" spans="2:9" ht="18.75" customHeight="1" x14ac:dyDescent="0.25">
      <c r="B4" s="49"/>
      <c r="C4" s="51"/>
      <c r="D4" s="74"/>
      <c r="E4" s="126" t="s">
        <v>199</v>
      </c>
      <c r="F4" s="127"/>
      <c r="G4" s="127"/>
      <c r="H4" s="125"/>
      <c r="I4" s="45"/>
    </row>
    <row r="5" spans="2:9" ht="18.75" customHeight="1" x14ac:dyDescent="0.25">
      <c r="B5" s="121"/>
      <c r="C5" s="128" t="s">
        <v>182</v>
      </c>
      <c r="D5" s="130" t="s">
        <v>118</v>
      </c>
      <c r="E5" s="123" t="s">
        <v>200</v>
      </c>
      <c r="F5" s="124"/>
      <c r="G5" s="123" t="s">
        <v>201</v>
      </c>
      <c r="H5" s="125"/>
      <c r="I5" s="45"/>
    </row>
    <row r="6" spans="2:9" ht="57" x14ac:dyDescent="0.25">
      <c r="B6" s="122"/>
      <c r="C6" s="129"/>
      <c r="D6" s="131"/>
      <c r="E6" s="70" t="s">
        <v>198</v>
      </c>
      <c r="F6" s="70" t="s">
        <v>119</v>
      </c>
      <c r="G6" s="70" t="s">
        <v>198</v>
      </c>
      <c r="H6" s="70" t="s">
        <v>119</v>
      </c>
      <c r="I6" s="6"/>
    </row>
    <row r="7" spans="2:9" ht="18.75" customHeight="1" x14ac:dyDescent="0.25">
      <c r="B7" s="71" t="s">
        <v>4</v>
      </c>
      <c r="C7" s="51">
        <v>42.633041783000003</v>
      </c>
      <c r="D7" s="74">
        <v>0.35500115241699254</v>
      </c>
      <c r="E7" s="51">
        <v>4.2633041783000003</v>
      </c>
      <c r="F7" s="53">
        <v>0.61110621042231861</v>
      </c>
      <c r="G7" s="51">
        <v>12.789912534900001</v>
      </c>
      <c r="H7" s="53">
        <v>1.8687293017251139</v>
      </c>
      <c r="I7" s="45"/>
    </row>
    <row r="8" spans="2:9" x14ac:dyDescent="0.25">
      <c r="B8" s="95" t="s">
        <v>105</v>
      </c>
      <c r="C8" s="57"/>
      <c r="D8" s="76"/>
      <c r="E8" s="57"/>
      <c r="F8" s="58"/>
      <c r="G8" s="57"/>
      <c r="H8" s="58"/>
      <c r="I8" s="45"/>
    </row>
    <row r="9" spans="2:9" ht="18.75" customHeight="1" x14ac:dyDescent="0.25">
      <c r="B9" s="67" t="s">
        <v>7</v>
      </c>
      <c r="C9" s="57">
        <v>37.188778133</v>
      </c>
      <c r="D9" s="76">
        <v>0.35618763979871476</v>
      </c>
      <c r="E9" s="57">
        <v>3.7188778133000002</v>
      </c>
      <c r="F9" s="58">
        <v>0.55417958271489209</v>
      </c>
      <c r="G9" s="57">
        <v>11.1566334399</v>
      </c>
      <c r="H9" s="58">
        <v>1.6916616543722673</v>
      </c>
      <c r="I9" s="45"/>
    </row>
    <row r="10" spans="2:9" ht="18.75" customHeight="1" x14ac:dyDescent="0.25">
      <c r="B10" s="67" t="s">
        <v>148</v>
      </c>
      <c r="C10" s="57">
        <v>5.4442636500000008</v>
      </c>
      <c r="D10" s="76">
        <v>0.3270282719232051</v>
      </c>
      <c r="E10" s="57">
        <v>0.54442636500000008</v>
      </c>
      <c r="F10" s="58">
        <v>2.0424511789976507</v>
      </c>
      <c r="G10" s="57">
        <v>1.6332790950000002</v>
      </c>
      <c r="H10" s="58">
        <v>6.5233152819750062</v>
      </c>
      <c r="I10" s="45"/>
    </row>
    <row r="11" spans="2:9" ht="18.75" customHeight="1" x14ac:dyDescent="0.25">
      <c r="B11" s="95" t="s">
        <v>125</v>
      </c>
      <c r="C11" s="57"/>
      <c r="D11" s="76"/>
      <c r="E11" s="57"/>
      <c r="F11" s="58"/>
      <c r="G11" s="57"/>
      <c r="H11" s="58"/>
      <c r="I11" s="45"/>
    </row>
    <row r="12" spans="2:9" ht="18.75" customHeight="1" x14ac:dyDescent="0.25">
      <c r="B12" s="67" t="s">
        <v>40</v>
      </c>
      <c r="C12" s="57">
        <v>0.40447751899999995</v>
      </c>
      <c r="D12" s="76">
        <v>0.38421883087645292</v>
      </c>
      <c r="E12" s="57">
        <v>4.0447751899999995E-2</v>
      </c>
      <c r="F12" s="58">
        <v>1.9689687336452877</v>
      </c>
      <c r="G12" s="57">
        <v>0.12134325569999999</v>
      </c>
      <c r="H12" s="58">
        <v>6.310461975195814</v>
      </c>
      <c r="I12" s="45"/>
    </row>
    <row r="13" spans="2:9" ht="18.75" customHeight="1" x14ac:dyDescent="0.25">
      <c r="B13" s="67" t="s">
        <v>2</v>
      </c>
      <c r="C13" s="57">
        <v>3.3177661230000002</v>
      </c>
      <c r="D13" s="76">
        <v>0.27553173593646557</v>
      </c>
      <c r="E13" s="57">
        <v>0.33177661230000005</v>
      </c>
      <c r="F13" s="58">
        <v>0.99232274855858282</v>
      </c>
      <c r="G13" s="57">
        <v>0.99532983689999999</v>
      </c>
      <c r="H13" s="58">
        <v>3.0608178590087798</v>
      </c>
      <c r="I13" s="45"/>
    </row>
    <row r="14" spans="2:9" ht="18.75" customHeight="1" x14ac:dyDescent="0.25">
      <c r="B14" s="67" t="s">
        <v>15</v>
      </c>
      <c r="C14" s="57">
        <v>13.411732119000002</v>
      </c>
      <c r="D14" s="76">
        <v>0.30451587725566159</v>
      </c>
      <c r="E14" s="57">
        <v>1.3411732119000002</v>
      </c>
      <c r="F14" s="58">
        <v>0.7588961130672367</v>
      </c>
      <c r="G14" s="57">
        <v>4.0235196357000005</v>
      </c>
      <c r="H14" s="58">
        <v>2.3274822296604269</v>
      </c>
      <c r="I14" s="45"/>
    </row>
    <row r="15" spans="2:9" ht="18.75" customHeight="1" x14ac:dyDescent="0.25">
      <c r="B15" s="67" t="s">
        <v>107</v>
      </c>
      <c r="C15" s="57">
        <v>25.499066022000001</v>
      </c>
      <c r="D15" s="76">
        <v>0.38191762566415682</v>
      </c>
      <c r="E15" s="57">
        <v>2.5499066022000001</v>
      </c>
      <c r="F15" s="58">
        <v>0.52260298995467913</v>
      </c>
      <c r="G15" s="57">
        <v>7.6497198066000003</v>
      </c>
      <c r="H15" s="58">
        <v>1.5947773957548206</v>
      </c>
      <c r="I15" s="45"/>
    </row>
    <row r="16" spans="2:9" ht="18.75" customHeight="1" x14ac:dyDescent="0.25">
      <c r="B16" s="96" t="s">
        <v>108</v>
      </c>
      <c r="C16" s="57"/>
      <c r="D16" s="76"/>
      <c r="E16" s="57"/>
      <c r="F16" s="58"/>
      <c r="G16" s="57"/>
      <c r="H16" s="58"/>
      <c r="I16" s="45"/>
    </row>
    <row r="17" spans="2:9" ht="18.75" customHeight="1" x14ac:dyDescent="0.25">
      <c r="B17" s="49" t="s">
        <v>27</v>
      </c>
      <c r="C17" s="57">
        <v>35.118963554999993</v>
      </c>
      <c r="D17" s="76">
        <v>0.32397742714314426</v>
      </c>
      <c r="E17" s="57">
        <v>3.5118963554999993</v>
      </c>
      <c r="F17" s="58">
        <v>1.1693761847652195</v>
      </c>
      <c r="G17" s="57">
        <v>10.535689066499998</v>
      </c>
      <c r="H17" s="58">
        <v>3.633844204711878</v>
      </c>
      <c r="I17" s="45"/>
    </row>
    <row r="18" spans="2:9" ht="18.75" customHeight="1" x14ac:dyDescent="0.25">
      <c r="B18" s="92" t="s">
        <v>65</v>
      </c>
      <c r="C18" s="97">
        <v>1.431986582</v>
      </c>
      <c r="D18" s="83">
        <v>0.31097207495763118</v>
      </c>
      <c r="E18" s="97">
        <v>0.1431986582</v>
      </c>
      <c r="F18" s="98">
        <v>0.4294049236135522</v>
      </c>
      <c r="G18" s="97">
        <v>0.42959597459999999</v>
      </c>
      <c r="H18" s="98">
        <v>1.3044738357474994</v>
      </c>
      <c r="I18" s="45"/>
    </row>
    <row r="19" spans="2:9" ht="18.75" customHeight="1" x14ac:dyDescent="0.25">
      <c r="B19" s="92" t="s">
        <v>112</v>
      </c>
      <c r="C19" s="97">
        <v>3.3188163369999999</v>
      </c>
      <c r="D19" s="83">
        <v>0.59028531628607528</v>
      </c>
      <c r="E19" s="97">
        <v>0.33188163370000001</v>
      </c>
      <c r="F19" s="98">
        <v>1.8199088415267961</v>
      </c>
      <c r="G19" s="97">
        <v>0.99564490109999992</v>
      </c>
      <c r="H19" s="98">
        <v>5.9920471903529666</v>
      </c>
      <c r="I19" s="45"/>
    </row>
    <row r="20" spans="2:9" ht="18.75" customHeight="1" x14ac:dyDescent="0.25">
      <c r="B20" s="92" t="s">
        <v>68</v>
      </c>
      <c r="C20" s="97">
        <v>0.89210408400000007</v>
      </c>
      <c r="D20" s="83">
        <v>0.5844896180073863</v>
      </c>
      <c r="E20" s="97">
        <v>8.921040840000001E-2</v>
      </c>
      <c r="F20" s="98">
        <v>1.133343646793894</v>
      </c>
      <c r="G20" s="97">
        <v>0.26763122519999999</v>
      </c>
      <c r="H20" s="98">
        <v>3.5962110159764915</v>
      </c>
      <c r="I20" s="45"/>
    </row>
    <row r="21" spans="2:9" ht="18.75" customHeight="1" x14ac:dyDescent="0.25">
      <c r="B21" s="92" t="s">
        <v>69</v>
      </c>
      <c r="C21" s="97">
        <v>4.1293402370000001</v>
      </c>
      <c r="D21" s="83">
        <v>0.42270216749493339</v>
      </c>
      <c r="E21" s="97">
        <v>0.41293402370000004</v>
      </c>
      <c r="F21" s="98">
        <v>0.9551909843713291</v>
      </c>
      <c r="G21" s="97">
        <v>1.2388020711000001</v>
      </c>
      <c r="H21" s="98">
        <v>2.9636452859237328</v>
      </c>
      <c r="I21" s="45"/>
    </row>
    <row r="22" spans="2:9" ht="18.75" customHeight="1" x14ac:dyDescent="0.25">
      <c r="B22" s="92" t="s">
        <v>70</v>
      </c>
      <c r="C22" s="97">
        <v>2.836480474</v>
      </c>
      <c r="D22" s="83">
        <v>0.49546061143309916</v>
      </c>
      <c r="E22" s="97">
        <v>0.28364804739999999</v>
      </c>
      <c r="F22" s="98">
        <v>0.92427032813248711</v>
      </c>
      <c r="G22" s="97">
        <v>0.85094414220000003</v>
      </c>
      <c r="H22" s="98">
        <v>2.8782653994742002</v>
      </c>
      <c r="I22" s="45"/>
    </row>
    <row r="23" spans="2:9" ht="28.5" x14ac:dyDescent="0.25">
      <c r="B23" s="94" t="s">
        <v>71</v>
      </c>
      <c r="C23" s="97">
        <v>1.3689162180000001</v>
      </c>
      <c r="D23" s="83">
        <v>0.23822467999392533</v>
      </c>
      <c r="E23" s="97">
        <v>0.1368916218</v>
      </c>
      <c r="F23" s="98">
        <v>0.76875460197216861</v>
      </c>
      <c r="G23" s="97">
        <v>0.41067486540000003</v>
      </c>
      <c r="H23" s="98">
        <v>2.3537705147231218</v>
      </c>
      <c r="I23" s="45"/>
    </row>
    <row r="24" spans="2:9" ht="28.5" x14ac:dyDescent="0.25">
      <c r="B24" s="94" t="s">
        <v>120</v>
      </c>
      <c r="C24" s="97">
        <v>2.3896887280000003</v>
      </c>
      <c r="D24" s="83">
        <v>0.20490847762846282</v>
      </c>
      <c r="E24" s="97">
        <v>0.23896887280000004</v>
      </c>
      <c r="F24" s="98">
        <v>1.4887787562414545</v>
      </c>
      <c r="G24" s="97">
        <v>0.71690661840000003</v>
      </c>
      <c r="H24" s="98">
        <v>4.6401046732383184</v>
      </c>
      <c r="I24" s="45"/>
    </row>
    <row r="25" spans="2:9" ht="28.5" x14ac:dyDescent="0.25">
      <c r="B25" s="94" t="s">
        <v>121</v>
      </c>
      <c r="C25" s="97">
        <v>11.683956903</v>
      </c>
      <c r="D25" s="83">
        <v>0.3017942480846616</v>
      </c>
      <c r="E25" s="97">
        <v>1.1683956903000001</v>
      </c>
      <c r="F25" s="98">
        <v>3.7976167973583772</v>
      </c>
      <c r="G25" s="97">
        <v>3.5051870708999999</v>
      </c>
      <c r="H25" s="98">
        <v>12.783463248781368</v>
      </c>
      <c r="I25" s="45"/>
    </row>
    <row r="26" spans="2:9" ht="18.75" customHeight="1" x14ac:dyDescent="0.25">
      <c r="B26" s="49" t="s">
        <v>28</v>
      </c>
      <c r="C26" s="57">
        <v>6.1941360479999998</v>
      </c>
      <c r="D26" s="76">
        <v>0.40837899249785675</v>
      </c>
      <c r="E26" s="57">
        <v>0.61941360480000007</v>
      </c>
      <c r="F26" s="58">
        <v>0.58305349136746343</v>
      </c>
      <c r="G26" s="57">
        <v>1.8582408143999998</v>
      </c>
      <c r="H26" s="58">
        <v>1.7843302868820798</v>
      </c>
      <c r="I26" s="45"/>
    </row>
    <row r="27" spans="2:9" ht="18.75" customHeight="1" x14ac:dyDescent="0.25">
      <c r="B27" s="49" t="s">
        <v>29</v>
      </c>
      <c r="C27" s="57">
        <v>1.2600796619999999</v>
      </c>
      <c r="D27" s="76">
        <v>0.40012837653995093</v>
      </c>
      <c r="E27" s="57">
        <v>0.12600796619999999</v>
      </c>
      <c r="F27" s="58">
        <v>4.7502073030047942E-2</v>
      </c>
      <c r="G27" s="57">
        <v>0.37802389859999996</v>
      </c>
      <c r="H27" s="58">
        <v>0.14273227008013145</v>
      </c>
      <c r="I27" s="45"/>
    </row>
  </sheetData>
  <mergeCells count="6">
    <mergeCell ref="B5:B6"/>
    <mergeCell ref="E5:F5"/>
    <mergeCell ref="G5:H5"/>
    <mergeCell ref="E4:H4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Graphiques</vt:lpstr>
      </vt:variant>
      <vt:variant>
        <vt:i4>7</vt:i4>
      </vt:variant>
    </vt:vector>
  </HeadingPairs>
  <TitlesOfParts>
    <vt:vector size="23" baseType="lpstr">
      <vt:lpstr>donnees Figure 1</vt:lpstr>
      <vt:lpstr>Figure 2</vt:lpstr>
      <vt:lpstr>donnees Figure 3</vt:lpstr>
      <vt:lpstr>donnees figure 4</vt:lpstr>
      <vt:lpstr>données figure 5</vt:lpstr>
      <vt:lpstr>donnees figure 6</vt:lpstr>
      <vt:lpstr>donnees figures 7 et 17</vt:lpstr>
      <vt:lpstr>donnees figure 8</vt:lpstr>
      <vt:lpstr>Figure 9</vt:lpstr>
      <vt:lpstr>Figure 10</vt:lpstr>
      <vt:lpstr>Figures 11 et 12</vt:lpstr>
      <vt:lpstr>Annexe 1</vt:lpstr>
      <vt:lpstr>Annexe 2</vt:lpstr>
      <vt:lpstr>Annexe 3</vt:lpstr>
      <vt:lpstr>Annexe 4</vt:lpstr>
      <vt:lpstr>Annexe 5</vt:lpstr>
      <vt:lpstr>Figure 1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DEROYON Julien</dc:creator>
  <cp:lastModifiedBy>LOUIS Jean</cp:lastModifiedBy>
  <dcterms:created xsi:type="dcterms:W3CDTF">2015-06-05T18:19:34Z</dcterms:created>
  <dcterms:modified xsi:type="dcterms:W3CDTF">2025-07-24T16:50:27Z</dcterms:modified>
</cp:coreProperties>
</file>